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evenue" sheetId="1" r:id="rId1"/>
    <sheet name="Category" sheetId="4" r:id="rId2"/>
  </sheets>
  <calcPr calcId="162913"/>
</workbook>
</file>

<file path=xl/calcChain.xml><?xml version="1.0" encoding="utf-8"?>
<calcChain xmlns="http://schemas.openxmlformats.org/spreadsheetml/2006/main">
  <c r="F2" i="1" l="1"/>
  <c r="E125" i="1" l="1"/>
  <c r="K125" i="1" s="1"/>
  <c r="E124" i="1"/>
  <c r="K124" i="1" s="1"/>
  <c r="E123" i="1"/>
  <c r="K123" i="1" s="1"/>
  <c r="E122" i="1"/>
  <c r="K122" i="1" s="1"/>
  <c r="E121" i="1"/>
  <c r="K121" i="1" s="1"/>
  <c r="E120" i="1"/>
  <c r="K120" i="1" s="1"/>
  <c r="E119" i="1"/>
  <c r="K119" i="1" s="1"/>
  <c r="E118" i="1"/>
  <c r="K118" i="1" s="1"/>
  <c r="E117" i="1"/>
  <c r="K117" i="1" s="1"/>
  <c r="E116" i="1"/>
  <c r="K116" i="1" s="1"/>
  <c r="E115" i="1"/>
  <c r="K115" i="1" s="1"/>
  <c r="E114" i="1"/>
  <c r="K114" i="1" s="1"/>
  <c r="E113" i="1"/>
  <c r="K113" i="1" s="1"/>
  <c r="E112" i="1"/>
  <c r="K112" i="1" s="1"/>
  <c r="E111" i="1"/>
  <c r="K111" i="1" s="1"/>
  <c r="E110" i="1"/>
  <c r="K110" i="1" s="1"/>
  <c r="E109" i="1"/>
  <c r="K109" i="1" s="1"/>
  <c r="E108" i="1"/>
  <c r="K108" i="1" s="1"/>
  <c r="E107" i="1"/>
  <c r="K107" i="1" s="1"/>
  <c r="E106" i="1"/>
  <c r="K106" i="1" s="1"/>
  <c r="E105" i="1"/>
  <c r="K105" i="1" s="1"/>
  <c r="E104" i="1"/>
  <c r="K104" i="1" s="1"/>
  <c r="E103" i="1"/>
  <c r="K103" i="1" s="1"/>
  <c r="E102" i="1"/>
  <c r="K102" i="1" s="1"/>
  <c r="E101" i="1"/>
  <c r="K101" i="1" s="1"/>
  <c r="E100" i="1"/>
  <c r="K100" i="1" s="1"/>
  <c r="E99" i="1"/>
  <c r="K99" i="1" s="1"/>
  <c r="E98" i="1"/>
  <c r="K98" i="1" s="1"/>
  <c r="E97" i="1"/>
  <c r="K97" i="1" s="1"/>
  <c r="E96" i="1"/>
  <c r="K96" i="1" s="1"/>
  <c r="E95" i="1"/>
  <c r="K95" i="1" s="1"/>
  <c r="E94" i="1"/>
  <c r="K94" i="1" s="1"/>
  <c r="E93" i="1"/>
  <c r="K93" i="1" s="1"/>
  <c r="E92" i="1"/>
  <c r="K92" i="1" s="1"/>
  <c r="E91" i="1"/>
  <c r="K91" i="1" s="1"/>
  <c r="E90" i="1"/>
  <c r="K90" i="1" s="1"/>
  <c r="E89" i="1"/>
  <c r="K89" i="1" s="1"/>
  <c r="E88" i="1"/>
  <c r="K88" i="1" s="1"/>
  <c r="E87" i="1"/>
  <c r="K87" i="1" s="1"/>
  <c r="E86" i="1"/>
  <c r="K86" i="1" s="1"/>
  <c r="E85" i="1"/>
  <c r="K85" i="1" s="1"/>
  <c r="E84" i="1"/>
  <c r="K84" i="1" s="1"/>
  <c r="E83" i="1"/>
  <c r="K83" i="1" s="1"/>
  <c r="E82" i="1"/>
  <c r="K82" i="1" s="1"/>
  <c r="E81" i="1"/>
  <c r="K81" i="1" s="1"/>
  <c r="E80" i="1"/>
  <c r="K80" i="1" s="1"/>
  <c r="E79" i="1"/>
  <c r="K79" i="1" s="1"/>
  <c r="E78" i="1"/>
  <c r="K78" i="1" s="1"/>
  <c r="E77" i="1"/>
  <c r="K77" i="1" s="1"/>
  <c r="E76" i="1"/>
  <c r="K76" i="1" s="1"/>
  <c r="E75" i="1"/>
  <c r="K75" i="1" s="1"/>
  <c r="E74" i="1"/>
  <c r="K74" i="1" s="1"/>
  <c r="E73" i="1"/>
  <c r="K73" i="1" s="1"/>
  <c r="E72" i="1"/>
  <c r="K72" i="1" s="1"/>
  <c r="E71" i="1"/>
  <c r="K71" i="1" s="1"/>
  <c r="E70" i="1"/>
  <c r="K70" i="1" s="1"/>
  <c r="E69" i="1"/>
  <c r="K69" i="1" s="1"/>
  <c r="E68" i="1"/>
  <c r="K68" i="1" s="1"/>
  <c r="E67" i="1"/>
  <c r="K67" i="1" s="1"/>
  <c r="E66" i="1"/>
  <c r="K66" i="1" s="1"/>
  <c r="E65" i="1"/>
  <c r="K65" i="1" s="1"/>
  <c r="E64" i="1"/>
  <c r="K64" i="1" s="1"/>
  <c r="E63" i="1"/>
  <c r="K63" i="1" s="1"/>
  <c r="E62" i="1"/>
  <c r="K62" i="1" s="1"/>
  <c r="E61" i="1"/>
  <c r="K61" i="1" s="1"/>
  <c r="E60" i="1"/>
  <c r="K60" i="1" s="1"/>
  <c r="E59" i="1"/>
  <c r="K59" i="1" s="1"/>
  <c r="E58" i="1"/>
  <c r="K58" i="1" s="1"/>
  <c r="E57" i="1"/>
  <c r="K57" i="1" s="1"/>
  <c r="E56" i="1"/>
  <c r="K56" i="1" s="1"/>
  <c r="E55" i="1"/>
  <c r="K55" i="1" s="1"/>
  <c r="E54" i="1"/>
  <c r="K54" i="1" s="1"/>
  <c r="E53" i="1"/>
  <c r="K53" i="1" s="1"/>
  <c r="E52" i="1"/>
  <c r="K52" i="1" s="1"/>
  <c r="E51" i="1"/>
  <c r="K51" i="1" s="1"/>
  <c r="E50" i="1"/>
  <c r="K50" i="1" s="1"/>
  <c r="E49" i="1"/>
  <c r="K49" i="1" s="1"/>
  <c r="E48" i="1"/>
  <c r="K48" i="1" s="1"/>
  <c r="E47" i="1"/>
  <c r="K47" i="1" s="1"/>
  <c r="E46" i="1"/>
  <c r="K46" i="1" s="1"/>
  <c r="E45" i="1"/>
  <c r="K45" i="1" s="1"/>
  <c r="E44" i="1"/>
  <c r="K44" i="1" s="1"/>
  <c r="E43" i="1"/>
  <c r="K43" i="1" s="1"/>
  <c r="E42" i="1"/>
  <c r="K42" i="1" s="1"/>
  <c r="E41" i="1"/>
  <c r="K41" i="1" s="1"/>
  <c r="E40" i="1"/>
  <c r="K40" i="1" s="1"/>
  <c r="E39" i="1"/>
  <c r="K39" i="1" s="1"/>
  <c r="E38" i="1"/>
  <c r="K38" i="1" s="1"/>
  <c r="E37" i="1"/>
  <c r="K37" i="1" s="1"/>
  <c r="E36" i="1"/>
  <c r="K36" i="1" s="1"/>
  <c r="E35" i="1"/>
  <c r="K35" i="1" s="1"/>
  <c r="E34" i="1"/>
  <c r="K34" i="1" s="1"/>
  <c r="E33" i="1"/>
  <c r="K33" i="1" s="1"/>
  <c r="E32" i="1"/>
  <c r="K32" i="1" s="1"/>
  <c r="E31" i="1"/>
  <c r="K31" i="1" s="1"/>
  <c r="E30" i="1"/>
  <c r="K30" i="1" s="1"/>
  <c r="E29" i="1"/>
  <c r="K29" i="1" s="1"/>
  <c r="E28" i="1"/>
  <c r="K28" i="1" s="1"/>
  <c r="E27" i="1"/>
  <c r="K27" i="1" s="1"/>
  <c r="E26" i="1"/>
  <c r="K26" i="1" s="1"/>
  <c r="E25" i="1"/>
  <c r="K25" i="1" s="1"/>
  <c r="E24" i="1"/>
  <c r="K24" i="1" s="1"/>
  <c r="E23" i="1"/>
  <c r="K23" i="1" s="1"/>
  <c r="E22" i="1"/>
  <c r="K22" i="1" s="1"/>
  <c r="E21" i="1"/>
  <c r="K21" i="1" s="1"/>
  <c r="E20" i="1"/>
  <c r="K20" i="1" s="1"/>
  <c r="E19" i="1"/>
  <c r="K19" i="1" s="1"/>
  <c r="E18" i="1"/>
  <c r="K18" i="1" s="1"/>
  <c r="E17" i="1"/>
  <c r="K17" i="1" s="1"/>
  <c r="E16" i="1"/>
  <c r="K16" i="1" s="1"/>
  <c r="E15" i="1"/>
  <c r="K15" i="1" s="1"/>
  <c r="E14" i="1"/>
  <c r="K14" i="1" s="1"/>
  <c r="E13" i="1"/>
  <c r="K13" i="1" s="1"/>
  <c r="E12" i="1"/>
  <c r="K12" i="1" s="1"/>
  <c r="E11" i="1"/>
  <c r="K11" i="1" s="1"/>
  <c r="E10" i="1"/>
  <c r="K10" i="1" s="1"/>
  <c r="E9" i="1"/>
  <c r="K9" i="1" s="1"/>
  <c r="E8" i="1"/>
  <c r="K8" i="1" s="1"/>
  <c r="E7" i="1"/>
  <c r="K7" i="1" s="1"/>
  <c r="E6" i="1"/>
  <c r="K6" i="1" s="1"/>
  <c r="I30" i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C7" i="1"/>
  <c r="J7" i="1" s="1"/>
  <c r="C125" i="1"/>
  <c r="J125" i="1" s="1"/>
  <c r="C124" i="1"/>
  <c r="J124" i="1" s="1"/>
  <c r="C123" i="1"/>
  <c r="J123" i="1" s="1"/>
  <c r="C122" i="1"/>
  <c r="J122" i="1" s="1"/>
  <c r="C121" i="1"/>
  <c r="J121" i="1" s="1"/>
  <c r="C120" i="1"/>
  <c r="J120" i="1" s="1"/>
  <c r="C119" i="1"/>
  <c r="J119" i="1" s="1"/>
  <c r="C118" i="1"/>
  <c r="J118" i="1" s="1"/>
  <c r="C117" i="1"/>
  <c r="J117" i="1" s="1"/>
  <c r="C116" i="1"/>
  <c r="J116" i="1" s="1"/>
  <c r="C115" i="1"/>
  <c r="J115" i="1" s="1"/>
  <c r="C114" i="1"/>
  <c r="J114" i="1" s="1"/>
  <c r="C113" i="1"/>
  <c r="J113" i="1" s="1"/>
  <c r="C112" i="1"/>
  <c r="J112" i="1" s="1"/>
  <c r="C111" i="1"/>
  <c r="J111" i="1" s="1"/>
  <c r="C110" i="1"/>
  <c r="J110" i="1" s="1"/>
  <c r="C109" i="1"/>
  <c r="J109" i="1" s="1"/>
  <c r="C108" i="1"/>
  <c r="J108" i="1" s="1"/>
  <c r="C107" i="1"/>
  <c r="J107" i="1" s="1"/>
  <c r="C106" i="1"/>
  <c r="J106" i="1" s="1"/>
  <c r="C105" i="1"/>
  <c r="J105" i="1" s="1"/>
  <c r="C104" i="1"/>
  <c r="J104" i="1" s="1"/>
  <c r="C103" i="1"/>
  <c r="J103" i="1" s="1"/>
  <c r="C102" i="1"/>
  <c r="J102" i="1" s="1"/>
  <c r="C101" i="1"/>
  <c r="J101" i="1" s="1"/>
  <c r="C100" i="1"/>
  <c r="J100" i="1" s="1"/>
  <c r="C99" i="1"/>
  <c r="J99" i="1" s="1"/>
  <c r="C98" i="1"/>
  <c r="J98" i="1" s="1"/>
  <c r="C97" i="1"/>
  <c r="J97" i="1" s="1"/>
  <c r="C96" i="1"/>
  <c r="J96" i="1" s="1"/>
  <c r="C95" i="1"/>
  <c r="J95" i="1" s="1"/>
  <c r="C94" i="1"/>
  <c r="J94" i="1" s="1"/>
  <c r="C93" i="1"/>
  <c r="J93" i="1" s="1"/>
  <c r="C92" i="1"/>
  <c r="J92" i="1" s="1"/>
  <c r="C91" i="1"/>
  <c r="J91" i="1" s="1"/>
  <c r="C90" i="1"/>
  <c r="J90" i="1" s="1"/>
  <c r="C89" i="1"/>
  <c r="J89" i="1" s="1"/>
  <c r="C88" i="1"/>
  <c r="J88" i="1" s="1"/>
  <c r="C87" i="1"/>
  <c r="J87" i="1" s="1"/>
  <c r="C86" i="1"/>
  <c r="J86" i="1" s="1"/>
  <c r="C85" i="1"/>
  <c r="J85" i="1" s="1"/>
  <c r="C84" i="1"/>
  <c r="J84" i="1" s="1"/>
  <c r="C83" i="1"/>
  <c r="J83" i="1" s="1"/>
  <c r="C82" i="1"/>
  <c r="J82" i="1" s="1"/>
  <c r="C81" i="1"/>
  <c r="J81" i="1" s="1"/>
  <c r="C80" i="1"/>
  <c r="J80" i="1" s="1"/>
  <c r="C79" i="1"/>
  <c r="J79" i="1" s="1"/>
  <c r="C78" i="1"/>
  <c r="J78" i="1" s="1"/>
  <c r="C77" i="1"/>
  <c r="J77" i="1" s="1"/>
  <c r="C76" i="1"/>
  <c r="J76" i="1" s="1"/>
  <c r="C75" i="1"/>
  <c r="J75" i="1" s="1"/>
  <c r="C74" i="1"/>
  <c r="J74" i="1" s="1"/>
  <c r="C73" i="1"/>
  <c r="J73" i="1" s="1"/>
  <c r="C72" i="1"/>
  <c r="J72" i="1" s="1"/>
  <c r="C71" i="1"/>
  <c r="J71" i="1" s="1"/>
  <c r="C70" i="1"/>
  <c r="J70" i="1" s="1"/>
  <c r="C69" i="1"/>
  <c r="J69" i="1" s="1"/>
  <c r="C68" i="1"/>
  <c r="J68" i="1" s="1"/>
  <c r="C67" i="1"/>
  <c r="J67" i="1" s="1"/>
  <c r="C66" i="1"/>
  <c r="J66" i="1" s="1"/>
  <c r="C65" i="1"/>
  <c r="J65" i="1" s="1"/>
  <c r="C64" i="1"/>
  <c r="J64" i="1" s="1"/>
  <c r="C63" i="1"/>
  <c r="J63" i="1" s="1"/>
  <c r="C62" i="1"/>
  <c r="J62" i="1" s="1"/>
  <c r="C61" i="1"/>
  <c r="J61" i="1" s="1"/>
  <c r="C60" i="1"/>
  <c r="J60" i="1" s="1"/>
  <c r="C59" i="1"/>
  <c r="J59" i="1" s="1"/>
  <c r="C58" i="1"/>
  <c r="J58" i="1" s="1"/>
  <c r="C57" i="1"/>
  <c r="J57" i="1" s="1"/>
  <c r="C56" i="1"/>
  <c r="J56" i="1" s="1"/>
  <c r="C55" i="1"/>
  <c r="J55" i="1" s="1"/>
  <c r="C54" i="1"/>
  <c r="J54" i="1" s="1"/>
  <c r="C53" i="1"/>
  <c r="J53" i="1" s="1"/>
  <c r="C52" i="1"/>
  <c r="J52" i="1" s="1"/>
  <c r="C51" i="1"/>
  <c r="J51" i="1" s="1"/>
  <c r="C50" i="1"/>
  <c r="J50" i="1" s="1"/>
  <c r="C49" i="1"/>
  <c r="J49" i="1" s="1"/>
  <c r="C48" i="1"/>
  <c r="J48" i="1" s="1"/>
  <c r="C47" i="1"/>
  <c r="J47" i="1" s="1"/>
  <c r="C46" i="1"/>
  <c r="J46" i="1" s="1"/>
  <c r="C45" i="1"/>
  <c r="J45" i="1" s="1"/>
  <c r="C44" i="1"/>
  <c r="J44" i="1" s="1"/>
  <c r="C43" i="1"/>
  <c r="J43" i="1" s="1"/>
  <c r="C42" i="1"/>
  <c r="J42" i="1" s="1"/>
  <c r="C41" i="1"/>
  <c r="J41" i="1" s="1"/>
  <c r="C40" i="1"/>
  <c r="J40" i="1" s="1"/>
  <c r="C39" i="1"/>
  <c r="J39" i="1" s="1"/>
  <c r="C38" i="1"/>
  <c r="J38" i="1" s="1"/>
  <c r="C37" i="1"/>
  <c r="J37" i="1" s="1"/>
  <c r="C36" i="1"/>
  <c r="J36" i="1" s="1"/>
  <c r="C35" i="1"/>
  <c r="J35" i="1" s="1"/>
  <c r="C34" i="1"/>
  <c r="J34" i="1" s="1"/>
  <c r="C33" i="1"/>
  <c r="J33" i="1" s="1"/>
  <c r="C32" i="1"/>
  <c r="J32" i="1" s="1"/>
  <c r="C31" i="1"/>
  <c r="J31" i="1" s="1"/>
  <c r="C30" i="1"/>
  <c r="J30" i="1" s="1"/>
  <c r="C29" i="1"/>
  <c r="J29" i="1" s="1"/>
  <c r="C28" i="1"/>
  <c r="J28" i="1" s="1"/>
  <c r="C27" i="1"/>
  <c r="J27" i="1" s="1"/>
  <c r="C26" i="1"/>
  <c r="J26" i="1" s="1"/>
  <c r="C25" i="1"/>
  <c r="J25" i="1" s="1"/>
  <c r="C24" i="1"/>
  <c r="J24" i="1" s="1"/>
  <c r="C23" i="1"/>
  <c r="J23" i="1" s="1"/>
  <c r="C22" i="1"/>
  <c r="J22" i="1" s="1"/>
  <c r="C21" i="1"/>
  <c r="J21" i="1" s="1"/>
  <c r="C20" i="1"/>
  <c r="J20" i="1" s="1"/>
  <c r="C19" i="1"/>
  <c r="J19" i="1" s="1"/>
  <c r="C18" i="1"/>
  <c r="J18" i="1" s="1"/>
  <c r="C17" i="1"/>
  <c r="J17" i="1" s="1"/>
  <c r="C16" i="1"/>
  <c r="J16" i="1" s="1"/>
  <c r="C15" i="1"/>
  <c r="J15" i="1" s="1"/>
  <c r="C14" i="1"/>
  <c r="J14" i="1" s="1"/>
  <c r="C13" i="1"/>
  <c r="J13" i="1" s="1"/>
  <c r="C12" i="1"/>
  <c r="J12" i="1" s="1"/>
  <c r="C11" i="1"/>
  <c r="J11" i="1" s="1"/>
  <c r="C10" i="1"/>
  <c r="J10" i="1" s="1"/>
  <c r="C9" i="1"/>
  <c r="J9" i="1" s="1"/>
  <c r="C8" i="1"/>
  <c r="J8" i="1" s="1"/>
  <c r="C6" i="1"/>
  <c r="D6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F6" i="1" l="1"/>
  <c r="G6" i="1" s="1"/>
  <c r="J6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B7" i="1" l="1"/>
  <c r="O6" i="1"/>
  <c r="L6" i="1"/>
  <c r="M6" i="1" s="1"/>
  <c r="F7" i="1" l="1"/>
  <c r="G7" i="1" s="1"/>
  <c r="B8" i="1" l="1"/>
  <c r="F8" i="1" s="1"/>
  <c r="G8" i="1" s="1"/>
  <c r="L7" i="1"/>
  <c r="M7" i="1" s="1"/>
  <c r="O7" i="1"/>
  <c r="B9" i="1" l="1"/>
  <c r="L8" i="1"/>
  <c r="M8" i="1" s="1"/>
  <c r="O8" i="1"/>
  <c r="F9" i="1" l="1"/>
  <c r="G9" i="1" s="1"/>
  <c r="O9" i="1" l="1"/>
  <c r="B10" i="1"/>
  <c r="L9" i="1"/>
  <c r="M9" i="1" s="1"/>
  <c r="F10" i="1" l="1"/>
  <c r="G10" i="1" s="1"/>
  <c r="B11" i="1" l="1"/>
  <c r="L10" i="1"/>
  <c r="M10" i="1" s="1"/>
  <c r="O10" i="1"/>
  <c r="F11" i="1" l="1"/>
  <c r="G11" i="1" s="1"/>
  <c r="O11" i="1" l="1"/>
  <c r="B12" i="1"/>
  <c r="L11" i="1"/>
  <c r="M11" i="1" s="1"/>
  <c r="F12" i="1" l="1"/>
  <c r="G12" i="1" s="1"/>
  <c r="L12" i="1" l="1"/>
  <c r="M12" i="1" s="1"/>
  <c r="B13" i="1"/>
  <c r="O12" i="1"/>
  <c r="F13" i="1" l="1"/>
  <c r="G13" i="1" s="1"/>
  <c r="B14" i="1" l="1"/>
  <c r="O13" i="1"/>
  <c r="L13" i="1"/>
  <c r="M13" i="1" s="1"/>
  <c r="F14" i="1" l="1"/>
  <c r="G14" i="1" s="1"/>
  <c r="O14" i="1" l="1"/>
  <c r="B15" i="1"/>
  <c r="L14" i="1"/>
  <c r="M14" i="1" s="1"/>
  <c r="F15" i="1" l="1"/>
  <c r="G15" i="1" s="1"/>
  <c r="B16" i="1" l="1"/>
  <c r="L15" i="1"/>
  <c r="M15" i="1" s="1"/>
  <c r="O15" i="1"/>
  <c r="F16" i="1" l="1"/>
  <c r="G16" i="1" s="1"/>
  <c r="O16" i="1" l="1"/>
  <c r="B17" i="1"/>
  <c r="L16" i="1"/>
  <c r="M16" i="1" s="1"/>
  <c r="F17" i="1" l="1"/>
  <c r="G17" i="1" s="1"/>
  <c r="B18" i="1" l="1"/>
  <c r="O17" i="1"/>
  <c r="P6" i="1" s="1"/>
  <c r="L17" i="1"/>
  <c r="M17" i="1" s="1"/>
  <c r="N6" i="1" s="1"/>
  <c r="F18" i="1" l="1"/>
  <c r="G18" i="1" s="1"/>
  <c r="O18" i="1" l="1"/>
  <c r="B19" i="1"/>
  <c r="L18" i="1"/>
  <c r="M18" i="1" s="1"/>
  <c r="F19" i="1" l="1"/>
  <c r="G19" i="1" s="1"/>
  <c r="B20" i="1" l="1"/>
  <c r="L19" i="1"/>
  <c r="M19" i="1" s="1"/>
  <c r="O19" i="1"/>
  <c r="F20" i="1" l="1"/>
  <c r="G20" i="1" s="1"/>
  <c r="L20" i="1" l="1"/>
  <c r="M20" i="1" s="1"/>
  <c r="B21" i="1"/>
  <c r="O20" i="1"/>
  <c r="F21" i="1" l="1"/>
  <c r="G21" i="1" s="1"/>
  <c r="B22" i="1" l="1"/>
  <c r="L21" i="1"/>
  <c r="M21" i="1" s="1"/>
  <c r="O21" i="1"/>
  <c r="F22" i="1" l="1"/>
  <c r="G22" i="1" s="1"/>
  <c r="O22" i="1" l="1"/>
  <c r="B23" i="1"/>
  <c r="L22" i="1"/>
  <c r="M22" i="1" s="1"/>
  <c r="F23" i="1" l="1"/>
  <c r="G23" i="1" s="1"/>
  <c r="L23" i="1" l="1"/>
  <c r="M23" i="1" s="1"/>
  <c r="O23" i="1"/>
  <c r="B24" i="1"/>
  <c r="F24" i="1" l="1"/>
  <c r="G24" i="1" s="1"/>
  <c r="O24" i="1" l="1"/>
  <c r="B25" i="1"/>
  <c r="L24" i="1"/>
  <c r="M24" i="1" s="1"/>
  <c r="F25" i="1" l="1"/>
  <c r="G25" i="1" s="1"/>
  <c r="B26" i="1" l="1"/>
  <c r="L25" i="1"/>
  <c r="M25" i="1" s="1"/>
  <c r="O25" i="1"/>
  <c r="F26" i="1" l="1"/>
  <c r="G26" i="1" s="1"/>
  <c r="O26" i="1" l="1"/>
  <c r="L26" i="1"/>
  <c r="M26" i="1" s="1"/>
  <c r="B27" i="1"/>
  <c r="F27" i="1" l="1"/>
  <c r="G27" i="1" s="1"/>
  <c r="L27" i="1" l="1"/>
  <c r="M27" i="1" s="1"/>
  <c r="O27" i="1"/>
  <c r="B28" i="1"/>
  <c r="F28" i="1" l="1"/>
  <c r="G28" i="1" s="1"/>
  <c r="L28" i="1" l="1"/>
  <c r="M28" i="1" s="1"/>
  <c r="O28" i="1"/>
  <c r="B29" i="1"/>
  <c r="F29" i="1" l="1"/>
  <c r="G29" i="1" s="1"/>
  <c r="B30" i="1" l="1"/>
  <c r="L29" i="1"/>
  <c r="M29" i="1" s="1"/>
  <c r="N18" i="1" s="1"/>
  <c r="O29" i="1"/>
  <c r="P18" i="1" s="1"/>
  <c r="F30" i="1" l="1"/>
  <c r="G30" i="1" s="1"/>
  <c r="L30" i="1" l="1"/>
  <c r="M30" i="1" s="1"/>
  <c r="O30" i="1"/>
  <c r="B31" i="1"/>
  <c r="F31" i="1" l="1"/>
  <c r="G31" i="1" s="1"/>
  <c r="L31" i="1" l="1"/>
  <c r="M31" i="1" s="1"/>
  <c r="O31" i="1"/>
  <c r="B32" i="1"/>
  <c r="F32" i="1" l="1"/>
  <c r="G32" i="1" s="1"/>
  <c r="L32" i="1" l="1"/>
  <c r="M32" i="1" s="1"/>
  <c r="O32" i="1"/>
  <c r="B33" i="1"/>
  <c r="F33" i="1" l="1"/>
  <c r="G33" i="1" s="1"/>
  <c r="B34" i="1" l="1"/>
  <c r="L33" i="1"/>
  <c r="M33" i="1" s="1"/>
  <c r="O33" i="1"/>
  <c r="F34" i="1" l="1"/>
  <c r="G34" i="1" s="1"/>
  <c r="O34" i="1" l="1"/>
  <c r="B35" i="1"/>
  <c r="L34" i="1"/>
  <c r="M34" i="1" s="1"/>
  <c r="F35" i="1" l="1"/>
  <c r="G35" i="1" s="1"/>
  <c r="B36" i="1" l="1"/>
  <c r="L35" i="1"/>
  <c r="M35" i="1" s="1"/>
  <c r="O35" i="1"/>
  <c r="F36" i="1" l="1"/>
  <c r="G36" i="1" s="1"/>
  <c r="L36" i="1" l="1"/>
  <c r="M36" i="1" s="1"/>
  <c r="B37" i="1"/>
  <c r="O36" i="1"/>
  <c r="F37" i="1" l="1"/>
  <c r="G37" i="1" s="1"/>
  <c r="L37" i="1" l="1"/>
  <c r="M37" i="1" s="1"/>
  <c r="O37" i="1"/>
  <c r="B38" i="1"/>
  <c r="F38" i="1" l="1"/>
  <c r="G38" i="1" s="1"/>
  <c r="O38" i="1" l="1"/>
  <c r="L38" i="1"/>
  <c r="M38" i="1" s="1"/>
  <c r="B39" i="1"/>
  <c r="F39" i="1" l="1"/>
  <c r="G39" i="1" s="1"/>
  <c r="B40" i="1" l="1"/>
  <c r="L39" i="1"/>
  <c r="M39" i="1" s="1"/>
  <c r="O39" i="1"/>
  <c r="F40" i="1" l="1"/>
  <c r="G40" i="1" s="1"/>
  <c r="O40" i="1" l="1"/>
  <c r="B41" i="1"/>
  <c r="L40" i="1"/>
  <c r="M40" i="1" s="1"/>
  <c r="F41" i="1" l="1"/>
  <c r="G41" i="1" s="1"/>
  <c r="B42" i="1" l="1"/>
  <c r="L41" i="1"/>
  <c r="M41" i="1" s="1"/>
  <c r="N30" i="1" s="1"/>
  <c r="O41" i="1"/>
  <c r="P30" i="1" s="1"/>
  <c r="F42" i="1" l="1"/>
  <c r="G42" i="1" s="1"/>
  <c r="O42" i="1" l="1"/>
  <c r="B43" i="1"/>
  <c r="L42" i="1"/>
  <c r="M42" i="1" s="1"/>
  <c r="F43" i="1" l="1"/>
  <c r="G43" i="1" s="1"/>
  <c r="B44" i="1" l="1"/>
  <c r="L43" i="1"/>
  <c r="M43" i="1" s="1"/>
  <c r="O43" i="1"/>
  <c r="F44" i="1" l="1"/>
  <c r="G44" i="1" s="1"/>
  <c r="L44" i="1" l="1"/>
  <c r="M44" i="1" s="1"/>
  <c r="B45" i="1"/>
  <c r="O44" i="1"/>
  <c r="F45" i="1" l="1"/>
  <c r="G45" i="1" s="1"/>
  <c r="B46" i="1" l="1"/>
  <c r="L45" i="1"/>
  <c r="M45" i="1" s="1"/>
  <c r="O45" i="1"/>
  <c r="F46" i="1" l="1"/>
  <c r="G46" i="1" s="1"/>
  <c r="O46" i="1" l="1"/>
  <c r="B47" i="1"/>
  <c r="L46" i="1"/>
  <c r="M46" i="1" s="1"/>
  <c r="F47" i="1" l="1"/>
  <c r="G47" i="1" s="1"/>
  <c r="B48" i="1" l="1"/>
  <c r="L47" i="1"/>
  <c r="M47" i="1" s="1"/>
  <c r="O47" i="1"/>
  <c r="F48" i="1" l="1"/>
  <c r="G48" i="1" s="1"/>
  <c r="O48" i="1" l="1"/>
  <c r="B49" i="1"/>
  <c r="L48" i="1"/>
  <c r="M48" i="1" s="1"/>
  <c r="F49" i="1" l="1"/>
  <c r="G49" i="1" s="1"/>
  <c r="B50" i="1" l="1"/>
  <c r="O49" i="1"/>
  <c r="L49" i="1"/>
  <c r="M49" i="1" s="1"/>
  <c r="F50" i="1" l="1"/>
  <c r="G50" i="1" s="1"/>
  <c r="O50" i="1" l="1"/>
  <c r="B51" i="1"/>
  <c r="L50" i="1"/>
  <c r="M50" i="1" s="1"/>
  <c r="F51" i="1" l="1"/>
  <c r="G51" i="1" s="1"/>
  <c r="B52" i="1" l="1"/>
  <c r="O51" i="1"/>
  <c r="L51" i="1"/>
  <c r="M51" i="1" s="1"/>
  <c r="F52" i="1" l="1"/>
  <c r="G52" i="1" s="1"/>
  <c r="L52" i="1" l="1"/>
  <c r="M52" i="1" s="1"/>
  <c r="O52" i="1"/>
  <c r="B53" i="1"/>
  <c r="F53" i="1" l="1"/>
  <c r="G53" i="1" s="1"/>
  <c r="B54" i="1" l="1"/>
  <c r="L53" i="1"/>
  <c r="M53" i="1" s="1"/>
  <c r="N42" i="1" s="1"/>
  <c r="O53" i="1"/>
  <c r="P42" i="1" s="1"/>
  <c r="F54" i="1" l="1"/>
  <c r="G54" i="1" s="1"/>
  <c r="O54" i="1" l="1"/>
  <c r="B55" i="1"/>
  <c r="L54" i="1"/>
  <c r="M54" i="1" s="1"/>
  <c r="F55" i="1" l="1"/>
  <c r="G55" i="1" s="1"/>
  <c r="B56" i="1" l="1"/>
  <c r="O55" i="1"/>
  <c r="L55" i="1"/>
  <c r="M55" i="1" s="1"/>
  <c r="F56" i="1" l="1"/>
  <c r="G56" i="1" s="1"/>
  <c r="O56" i="1" l="1"/>
  <c r="B57" i="1"/>
  <c r="L56" i="1"/>
  <c r="M56" i="1" s="1"/>
  <c r="F57" i="1" l="1"/>
  <c r="G57" i="1" s="1"/>
  <c r="B58" i="1" l="1"/>
  <c r="L57" i="1"/>
  <c r="M57" i="1" s="1"/>
  <c r="O57" i="1"/>
  <c r="F58" i="1" l="1"/>
  <c r="G58" i="1" s="1"/>
  <c r="O58" i="1" l="1"/>
  <c r="L58" i="1"/>
  <c r="M58" i="1" s="1"/>
  <c r="B59" i="1"/>
  <c r="F59" i="1" l="1"/>
  <c r="G59" i="1" s="1"/>
  <c r="B60" i="1" l="1"/>
  <c r="L59" i="1"/>
  <c r="M59" i="1" s="1"/>
  <c r="O59" i="1"/>
  <c r="F60" i="1" l="1"/>
  <c r="G60" i="1" s="1"/>
  <c r="O60" i="1" l="1"/>
  <c r="B61" i="1"/>
  <c r="L60" i="1"/>
  <c r="M60" i="1" s="1"/>
  <c r="F61" i="1" l="1"/>
  <c r="G61" i="1" s="1"/>
  <c r="B62" i="1" l="1"/>
  <c r="L61" i="1"/>
  <c r="M61" i="1" s="1"/>
  <c r="O61" i="1"/>
  <c r="F62" i="1" l="1"/>
  <c r="G62" i="1" s="1"/>
  <c r="O62" i="1" l="1"/>
  <c r="B63" i="1"/>
  <c r="L62" i="1"/>
  <c r="M62" i="1" s="1"/>
  <c r="F63" i="1" l="1"/>
  <c r="G63" i="1" s="1"/>
  <c r="B64" i="1" l="1"/>
  <c r="L63" i="1"/>
  <c r="M63" i="1" s="1"/>
  <c r="O63" i="1"/>
  <c r="F64" i="1" l="1"/>
  <c r="G64" i="1" s="1"/>
  <c r="O64" i="1" l="1"/>
  <c r="L64" i="1"/>
  <c r="M64" i="1" s="1"/>
  <c r="B65" i="1"/>
  <c r="F65" i="1" l="1"/>
  <c r="G65" i="1" s="1"/>
  <c r="B66" i="1" l="1"/>
  <c r="L65" i="1"/>
  <c r="M65" i="1" s="1"/>
  <c r="N54" i="1" s="1"/>
  <c r="O65" i="1"/>
  <c r="P54" i="1" s="1"/>
  <c r="F66" i="1" l="1"/>
  <c r="G66" i="1" s="1"/>
  <c r="O66" i="1" l="1"/>
  <c r="L66" i="1"/>
  <c r="M66" i="1" s="1"/>
  <c r="B67" i="1"/>
  <c r="F67" i="1" l="1"/>
  <c r="G67" i="1" s="1"/>
  <c r="B68" i="1" l="1"/>
  <c r="L67" i="1"/>
  <c r="M67" i="1" s="1"/>
  <c r="O67" i="1"/>
  <c r="F68" i="1" l="1"/>
  <c r="G68" i="1" s="1"/>
  <c r="L68" i="1" l="1"/>
  <c r="M68" i="1" s="1"/>
  <c r="B69" i="1"/>
  <c r="O68" i="1"/>
  <c r="F69" i="1" l="1"/>
  <c r="G69" i="1" s="1"/>
  <c r="B70" i="1" l="1"/>
  <c r="L69" i="1"/>
  <c r="M69" i="1" s="1"/>
  <c r="O69" i="1"/>
  <c r="F70" i="1" l="1"/>
  <c r="G70" i="1" s="1"/>
  <c r="O70" i="1" l="1"/>
  <c r="B71" i="1"/>
  <c r="L70" i="1"/>
  <c r="M70" i="1" s="1"/>
  <c r="F71" i="1" l="1"/>
  <c r="G71" i="1" s="1"/>
  <c r="B72" i="1" l="1"/>
  <c r="O71" i="1"/>
  <c r="L71" i="1"/>
  <c r="M71" i="1" s="1"/>
  <c r="F72" i="1" l="1"/>
  <c r="G72" i="1" s="1"/>
  <c r="O72" i="1" l="1"/>
  <c r="B73" i="1"/>
  <c r="L72" i="1"/>
  <c r="M72" i="1" s="1"/>
  <c r="F73" i="1" l="1"/>
  <c r="G73" i="1" s="1"/>
  <c r="B74" i="1" l="1"/>
  <c r="L73" i="1"/>
  <c r="M73" i="1" s="1"/>
  <c r="O73" i="1"/>
  <c r="F74" i="1" l="1"/>
  <c r="G74" i="1" s="1"/>
  <c r="O74" i="1" l="1"/>
  <c r="L74" i="1"/>
  <c r="M74" i="1" s="1"/>
  <c r="B75" i="1"/>
  <c r="F75" i="1" l="1"/>
  <c r="G75" i="1" s="1"/>
  <c r="B76" i="1" l="1"/>
  <c r="L75" i="1"/>
  <c r="M75" i="1" s="1"/>
  <c r="O75" i="1"/>
  <c r="F76" i="1" l="1"/>
  <c r="G76" i="1" s="1"/>
  <c r="O76" i="1" l="1"/>
  <c r="L76" i="1"/>
  <c r="M76" i="1" s="1"/>
  <c r="B77" i="1"/>
  <c r="F77" i="1" l="1"/>
  <c r="G77" i="1" s="1"/>
  <c r="B78" i="1" l="1"/>
  <c r="L77" i="1"/>
  <c r="M77" i="1" s="1"/>
  <c r="N66" i="1" s="1"/>
  <c r="O77" i="1"/>
  <c r="P66" i="1" s="1"/>
  <c r="F78" i="1" l="1"/>
  <c r="G78" i="1" s="1"/>
  <c r="O78" i="1" l="1"/>
  <c r="B79" i="1"/>
  <c r="L78" i="1"/>
  <c r="M78" i="1" s="1"/>
  <c r="F79" i="1" l="1"/>
  <c r="G79" i="1" s="1"/>
  <c r="B80" i="1" l="1"/>
  <c r="O79" i="1"/>
  <c r="L79" i="1"/>
  <c r="M79" i="1" s="1"/>
  <c r="F80" i="1" l="1"/>
  <c r="G80" i="1" s="1"/>
  <c r="O80" i="1" l="1"/>
  <c r="B81" i="1"/>
  <c r="L80" i="1"/>
  <c r="M80" i="1" s="1"/>
  <c r="F81" i="1" l="1"/>
  <c r="G81" i="1" s="1"/>
  <c r="B82" i="1" l="1"/>
  <c r="L81" i="1"/>
  <c r="M81" i="1" s="1"/>
  <c r="O81" i="1"/>
  <c r="F82" i="1" l="1"/>
  <c r="G82" i="1" s="1"/>
  <c r="O82" i="1" l="1"/>
  <c r="B83" i="1"/>
  <c r="L82" i="1"/>
  <c r="M82" i="1" s="1"/>
  <c r="F83" i="1" l="1"/>
  <c r="G83" i="1" s="1"/>
  <c r="B84" i="1" l="1"/>
  <c r="L83" i="1"/>
  <c r="M83" i="1" s="1"/>
  <c r="O83" i="1"/>
  <c r="F84" i="1" l="1"/>
  <c r="G84" i="1" s="1"/>
  <c r="O84" i="1" l="1"/>
  <c r="B85" i="1"/>
  <c r="L84" i="1"/>
  <c r="M84" i="1" s="1"/>
  <c r="F85" i="1" l="1"/>
  <c r="G85" i="1" s="1"/>
  <c r="B86" i="1" l="1"/>
  <c r="L85" i="1"/>
  <c r="M85" i="1" s="1"/>
  <c r="O85" i="1"/>
  <c r="F86" i="1" l="1"/>
  <c r="G86" i="1" s="1"/>
  <c r="O86" i="1" l="1"/>
  <c r="B87" i="1"/>
  <c r="L86" i="1"/>
  <c r="M86" i="1" s="1"/>
  <c r="F87" i="1" l="1"/>
  <c r="G87" i="1" s="1"/>
  <c r="B88" i="1" l="1"/>
  <c r="L87" i="1"/>
  <c r="M87" i="1" s="1"/>
  <c r="O87" i="1"/>
  <c r="F88" i="1" l="1"/>
  <c r="G88" i="1" s="1"/>
  <c r="O88" i="1" l="1"/>
  <c r="B89" i="1"/>
  <c r="L88" i="1"/>
  <c r="M88" i="1" s="1"/>
  <c r="F89" i="1" l="1"/>
  <c r="G89" i="1" s="1"/>
  <c r="B90" i="1" l="1"/>
  <c r="L89" i="1"/>
  <c r="M89" i="1" s="1"/>
  <c r="N78" i="1" s="1"/>
  <c r="O89" i="1"/>
  <c r="P78" i="1" s="1"/>
  <c r="F90" i="1" l="1"/>
  <c r="G90" i="1" s="1"/>
  <c r="O90" i="1" l="1"/>
  <c r="L90" i="1"/>
  <c r="M90" i="1" s="1"/>
  <c r="B91" i="1"/>
  <c r="F91" i="1" l="1"/>
  <c r="G91" i="1" s="1"/>
  <c r="B92" i="1" l="1"/>
  <c r="L91" i="1"/>
  <c r="M91" i="1" s="1"/>
  <c r="O91" i="1"/>
  <c r="F92" i="1" l="1"/>
  <c r="G92" i="1" s="1"/>
  <c r="O92" i="1" l="1"/>
  <c r="B93" i="1"/>
  <c r="L92" i="1"/>
  <c r="M92" i="1" s="1"/>
  <c r="F93" i="1" l="1"/>
  <c r="G93" i="1" s="1"/>
  <c r="B94" i="1" l="1"/>
  <c r="L93" i="1"/>
  <c r="M93" i="1" s="1"/>
  <c r="O93" i="1"/>
  <c r="F94" i="1" l="1"/>
  <c r="G94" i="1" s="1"/>
  <c r="O94" i="1" l="1"/>
  <c r="L94" i="1"/>
  <c r="M94" i="1" s="1"/>
  <c r="B95" i="1"/>
  <c r="F95" i="1" l="1"/>
  <c r="G95" i="1" s="1"/>
  <c r="B96" i="1" l="1"/>
  <c r="L95" i="1"/>
  <c r="M95" i="1" s="1"/>
  <c r="O95" i="1"/>
  <c r="F96" i="1" l="1"/>
  <c r="G96" i="1" s="1"/>
  <c r="O96" i="1" l="1"/>
  <c r="B97" i="1"/>
  <c r="L96" i="1"/>
  <c r="M96" i="1" s="1"/>
  <c r="F97" i="1" l="1"/>
  <c r="G97" i="1" s="1"/>
  <c r="B98" i="1" l="1"/>
  <c r="L97" i="1"/>
  <c r="M97" i="1" s="1"/>
  <c r="O97" i="1"/>
  <c r="F98" i="1" l="1"/>
  <c r="G98" i="1" s="1"/>
  <c r="O98" i="1" l="1"/>
  <c r="B99" i="1"/>
  <c r="L98" i="1"/>
  <c r="M98" i="1" s="1"/>
  <c r="F99" i="1" l="1"/>
  <c r="G99" i="1" s="1"/>
  <c r="B100" i="1" l="1"/>
  <c r="O99" i="1"/>
  <c r="L99" i="1"/>
  <c r="M99" i="1" s="1"/>
  <c r="F100" i="1" l="1"/>
  <c r="G100" i="1" s="1"/>
  <c r="O100" i="1" l="1"/>
  <c r="B101" i="1"/>
  <c r="L100" i="1"/>
  <c r="M100" i="1" s="1"/>
  <c r="F101" i="1" l="1"/>
  <c r="G101" i="1" s="1"/>
  <c r="B102" i="1" l="1"/>
  <c r="L101" i="1"/>
  <c r="M101" i="1" s="1"/>
  <c r="N90" i="1" s="1"/>
  <c r="O101" i="1"/>
  <c r="P90" i="1" s="1"/>
  <c r="F102" i="1" l="1"/>
  <c r="G102" i="1" s="1"/>
  <c r="O102" i="1" l="1"/>
  <c r="B103" i="1"/>
  <c r="L102" i="1"/>
  <c r="M102" i="1" s="1"/>
  <c r="F103" i="1" l="1"/>
  <c r="G103" i="1" s="1"/>
  <c r="B104" i="1" l="1"/>
  <c r="L103" i="1"/>
  <c r="M103" i="1" s="1"/>
  <c r="O103" i="1"/>
  <c r="F104" i="1" l="1"/>
  <c r="G104" i="1" s="1"/>
  <c r="O104" i="1" l="1"/>
  <c r="B105" i="1"/>
  <c r="L104" i="1"/>
  <c r="M104" i="1" s="1"/>
  <c r="F105" i="1" l="1"/>
  <c r="G105" i="1" s="1"/>
  <c r="B106" i="1" l="1"/>
  <c r="L105" i="1"/>
  <c r="M105" i="1" s="1"/>
  <c r="O105" i="1"/>
  <c r="F106" i="1" l="1"/>
  <c r="G106" i="1" s="1"/>
  <c r="O106" i="1" l="1"/>
  <c r="B107" i="1"/>
  <c r="L106" i="1"/>
  <c r="M106" i="1" s="1"/>
  <c r="F107" i="1" l="1"/>
  <c r="G107" i="1" s="1"/>
  <c r="B108" i="1" l="1"/>
  <c r="L107" i="1"/>
  <c r="M107" i="1" s="1"/>
  <c r="O107" i="1"/>
  <c r="F108" i="1" l="1"/>
  <c r="G108" i="1" s="1"/>
  <c r="O108" i="1" l="1"/>
  <c r="L108" i="1"/>
  <c r="M108" i="1" s="1"/>
  <c r="B109" i="1"/>
  <c r="F109" i="1" l="1"/>
  <c r="G109" i="1" s="1"/>
  <c r="B110" i="1" l="1"/>
  <c r="L109" i="1"/>
  <c r="M109" i="1" s="1"/>
  <c r="O109" i="1"/>
  <c r="F110" i="1" l="1"/>
  <c r="G110" i="1" s="1"/>
  <c r="O110" i="1" l="1"/>
  <c r="B111" i="1"/>
  <c r="L110" i="1"/>
  <c r="M110" i="1" s="1"/>
  <c r="F111" i="1" l="1"/>
  <c r="G111" i="1" s="1"/>
  <c r="B112" i="1" l="1"/>
  <c r="L111" i="1"/>
  <c r="M111" i="1" s="1"/>
  <c r="O111" i="1"/>
  <c r="F112" i="1" l="1"/>
  <c r="G112" i="1" s="1"/>
  <c r="O112" i="1" l="1"/>
  <c r="B113" i="1"/>
  <c r="L112" i="1"/>
  <c r="M112" i="1" s="1"/>
  <c r="F113" i="1" l="1"/>
  <c r="G113" i="1" s="1"/>
  <c r="B114" i="1" l="1"/>
  <c r="L113" i="1"/>
  <c r="M113" i="1" s="1"/>
  <c r="N102" i="1" s="1"/>
  <c r="O113" i="1"/>
  <c r="P102" i="1" s="1"/>
  <c r="F114" i="1" l="1"/>
  <c r="G114" i="1" s="1"/>
  <c r="O114" i="1" l="1"/>
  <c r="B115" i="1"/>
  <c r="L114" i="1"/>
  <c r="M114" i="1" s="1"/>
  <c r="F115" i="1" l="1"/>
  <c r="G115" i="1" s="1"/>
  <c r="B116" i="1" l="1"/>
  <c r="O115" i="1"/>
  <c r="L115" i="1"/>
  <c r="M115" i="1" s="1"/>
  <c r="F116" i="1" l="1"/>
  <c r="G116" i="1" s="1"/>
  <c r="O116" i="1" l="1"/>
  <c r="L116" i="1"/>
  <c r="M116" i="1" s="1"/>
  <c r="B117" i="1"/>
  <c r="F117" i="1" l="1"/>
  <c r="G117" i="1" s="1"/>
  <c r="B118" i="1" l="1"/>
  <c r="L117" i="1"/>
  <c r="M117" i="1" s="1"/>
  <c r="O117" i="1"/>
  <c r="F118" i="1" l="1"/>
  <c r="G118" i="1" s="1"/>
  <c r="O118" i="1" l="1"/>
  <c r="B119" i="1"/>
  <c r="L118" i="1"/>
  <c r="M118" i="1" s="1"/>
  <c r="F119" i="1" l="1"/>
  <c r="G119" i="1" s="1"/>
  <c r="B120" i="1" l="1"/>
  <c r="L119" i="1"/>
  <c r="M119" i="1" s="1"/>
  <c r="O119" i="1"/>
  <c r="F120" i="1" l="1"/>
  <c r="G120" i="1" s="1"/>
  <c r="O120" i="1" l="1"/>
  <c r="B121" i="1"/>
  <c r="L120" i="1"/>
  <c r="M120" i="1" s="1"/>
  <c r="F121" i="1" l="1"/>
  <c r="G121" i="1" s="1"/>
  <c r="B122" i="1" l="1"/>
  <c r="L121" i="1"/>
  <c r="M121" i="1" s="1"/>
  <c r="O121" i="1"/>
  <c r="F122" i="1" l="1"/>
  <c r="G122" i="1" s="1"/>
  <c r="O122" i="1" l="1"/>
  <c r="B123" i="1"/>
  <c r="L122" i="1"/>
  <c r="M122" i="1" s="1"/>
  <c r="F123" i="1" l="1"/>
  <c r="G123" i="1" s="1"/>
  <c r="B124" i="1" l="1"/>
  <c r="O123" i="1"/>
  <c r="L123" i="1"/>
  <c r="M123" i="1" s="1"/>
  <c r="F124" i="1" l="1"/>
  <c r="G124" i="1" s="1"/>
  <c r="O124" i="1" l="1"/>
  <c r="L124" i="1"/>
  <c r="M124" i="1" s="1"/>
  <c r="B125" i="1"/>
  <c r="F125" i="1" l="1"/>
  <c r="G125" i="1" s="1"/>
  <c r="O125" i="1" l="1"/>
  <c r="P114" i="1" s="1"/>
  <c r="L125" i="1"/>
  <c r="M125" i="1" s="1"/>
  <c r="N114" i="1" s="1"/>
</calcChain>
</file>

<file path=xl/sharedStrings.xml><?xml version="1.0" encoding="utf-8"?>
<sst xmlns="http://schemas.openxmlformats.org/spreadsheetml/2006/main" count="37" uniqueCount="31">
  <si>
    <t>Month</t>
  </si>
  <si>
    <t>Opening</t>
  </si>
  <si>
    <t>SIP Book</t>
  </si>
  <si>
    <t>AUM</t>
  </si>
  <si>
    <t>New SIP</t>
  </si>
  <si>
    <t>Returns</t>
  </si>
  <si>
    <t>Sales</t>
  </si>
  <si>
    <t>Closing Value</t>
  </si>
  <si>
    <t>Upfront</t>
  </si>
  <si>
    <t>Trail</t>
  </si>
  <si>
    <t>Total Earnings</t>
  </si>
  <si>
    <t>Full Trail</t>
  </si>
  <si>
    <t>Revenue Model</t>
  </si>
  <si>
    <t>Lumpsum</t>
  </si>
  <si>
    <t>Monthly Sales</t>
  </si>
  <si>
    <t>SIP</t>
  </si>
  <si>
    <t>Upfront on 
SIP</t>
  </si>
  <si>
    <t>Upfront on 
Lumpsum</t>
  </si>
  <si>
    <t>Yearly</t>
  </si>
  <si>
    <t>A</t>
  </si>
  <si>
    <t>B</t>
  </si>
  <si>
    <t>C</t>
  </si>
  <si>
    <t>D</t>
  </si>
  <si>
    <t>E</t>
  </si>
  <si>
    <t>Sharing</t>
  </si>
  <si>
    <t>15Cr</t>
  </si>
  <si>
    <t>1Cr</t>
  </si>
  <si>
    <t>2.5Cr</t>
  </si>
  <si>
    <t>7.5Cr</t>
  </si>
  <si>
    <t>10Cr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</si>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</sst>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9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0" fontId="0" fillId="2" borderId="2" xfId="0" applyNumberFormat="1" applyFill="1" applyBorder="1" applyAlignment="1" applyProtection="1">
      <alignment horizontal="center"/>
      <protection locked="0"/>
    </xf>
    <xf numFmtId="164" fontId="0" fillId="0" borderId="1" xfId="1" applyNumberFormat="1" applyFont="1" applyBorder="1" applyAlignment="1" applyProtection="1">
      <alignment horizontal="center" vertical="center"/>
      <protection hidden="1"/>
    </xf>
    <xf numFmtId="164" fontId="0" fillId="0" borderId="1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164" fontId="0" fillId="0" borderId="1" xfId="1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hidden="1"/>
    </xf>
    <xf numFmtId="9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9" fontId="2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zoomScale="85" zoomScaleNormal="85" workbookViewId="0">
      <selection activeCell="A4" sqref="A4:G4"/>
    </sheetView>
  </sheetViews>
  <sheetFormatPr defaultRowHeight="15" x14ac:dyDescent="0.25"/>
  <cols>
    <col min="1" max="1" width="9.5703125" style="1" bestFit="1" customWidth="1"/>
    <col min="2" max="2" width="16.42578125" style="1" customWidth="1"/>
    <col min="3" max="3" width="14.140625" style="1" customWidth="1"/>
    <col min="4" max="4" width="15.85546875" style="1" customWidth="1"/>
    <col min="5" max="5" width="18" style="1" customWidth="1"/>
    <col min="6" max="6" width="21" style="1" customWidth="1"/>
    <col min="7" max="7" width="21.7109375" style="1" customWidth="1"/>
    <col min="8" max="8" width="13.42578125" style="1" bestFit="1" customWidth="1"/>
    <col min="9" max="9" width="6.85546875" style="1" bestFit="1" customWidth="1"/>
    <col min="10" max="11" width="18" style="1" customWidth="1"/>
    <col min="12" max="12" width="16" style="1" customWidth="1"/>
    <col min="13" max="13" width="17.7109375" style="1" customWidth="1"/>
    <col min="14" max="14" width="15" style="1" customWidth="1"/>
    <col min="15" max="15" width="23.42578125" style="1" customWidth="1"/>
    <col min="16" max="16" width="16.85546875" style="1" customWidth="1"/>
    <col min="17" max="18" width="9.140625" style="1"/>
    <col min="19" max="19" width="8.85546875" style="1" bestFit="1" customWidth="1"/>
    <col min="20" max="20" width="5.42578125" style="1" bestFit="1" customWidth="1"/>
    <col min="21" max="21" width="7.5703125" style="1" bestFit="1" customWidth="1"/>
    <col min="22" max="22" width="14.7109375" style="1" bestFit="1" customWidth="1"/>
    <col min="23" max="16384" width="9.140625" style="1"/>
  </cols>
  <sheetData>
    <row r="1" spans="1:16" x14ac:dyDescent="0.25">
      <c r="A1" s="23" t="s">
        <v>14</v>
      </c>
      <c r="B1" s="23"/>
    </row>
    <row r="2" spans="1:16" x14ac:dyDescent="0.25">
      <c r="A2" s="2" t="s">
        <v>13</v>
      </c>
      <c r="B2" s="2" t="s">
        <v>15</v>
      </c>
      <c r="C2" s="2" t="s">
        <v>5</v>
      </c>
      <c r="F2" s="1">
        <f>5000*100</f>
        <v>500000</v>
      </c>
      <c r="K2" s="2" t="s">
        <v>8</v>
      </c>
      <c r="L2" s="2" t="s">
        <v>9</v>
      </c>
      <c r="O2" s="2" t="s">
        <v>11</v>
      </c>
    </row>
    <row r="3" spans="1:16" x14ac:dyDescent="0.25">
      <c r="A3" s="5">
        <v>0</v>
      </c>
      <c r="B3" s="5">
        <v>500000</v>
      </c>
      <c r="C3" s="3">
        <v>0.15</v>
      </c>
      <c r="K3" s="6">
        <v>0</v>
      </c>
      <c r="L3" s="6">
        <v>0.01</v>
      </c>
      <c r="O3" s="6">
        <v>0.01</v>
      </c>
    </row>
    <row r="4" spans="1:16" x14ac:dyDescent="0.25">
      <c r="A4" s="24" t="s">
        <v>6</v>
      </c>
      <c r="B4" s="24"/>
      <c r="C4" s="24"/>
      <c r="D4" s="24"/>
      <c r="E4" s="24"/>
      <c r="F4" s="24"/>
      <c r="G4" s="24"/>
      <c r="I4" s="24" t="s">
        <v>12</v>
      </c>
      <c r="J4" s="24"/>
      <c r="K4" s="24"/>
      <c r="L4" s="24"/>
      <c r="M4" s="24"/>
      <c r="N4" s="24"/>
      <c r="O4" s="24"/>
      <c r="P4" s="24"/>
    </row>
    <row r="5" spans="1:16" s="4" customFormat="1" ht="30" x14ac:dyDescent="0.25">
      <c r="A5" s="7" t="s">
        <v>0</v>
      </c>
      <c r="B5" s="7" t="s">
        <v>1</v>
      </c>
      <c r="C5" s="7" t="s">
        <v>4</v>
      </c>
      <c r="D5" s="7" t="s">
        <v>2</v>
      </c>
      <c r="E5" s="8" t="s">
        <v>13</v>
      </c>
      <c r="F5" s="7" t="s">
        <v>7</v>
      </c>
      <c r="G5" s="7" t="s">
        <v>3</v>
      </c>
      <c r="H5" s="9"/>
      <c r="I5" s="10" t="s">
        <v>0</v>
      </c>
      <c r="J5" s="11" t="s">
        <v>16</v>
      </c>
      <c r="K5" s="11" t="s">
        <v>17</v>
      </c>
      <c r="L5" s="10" t="s">
        <v>9</v>
      </c>
      <c r="M5" s="10" t="s">
        <v>10</v>
      </c>
      <c r="N5" s="10" t="s">
        <v>18</v>
      </c>
      <c r="O5" s="10" t="s">
        <v>10</v>
      </c>
      <c r="P5" s="10" t="s">
        <v>18</v>
      </c>
    </row>
    <row r="6" spans="1:16" x14ac:dyDescent="0.25">
      <c r="A6" s="12">
        <v>1</v>
      </c>
      <c r="B6" s="12">
        <v>0</v>
      </c>
      <c r="C6" s="12">
        <f t="shared" ref="C6:C37" si="0">$B$3</f>
        <v>500000</v>
      </c>
      <c r="D6" s="12">
        <f>C6</f>
        <v>500000</v>
      </c>
      <c r="E6" s="12">
        <f t="shared" ref="E6:E37" si="1">$A$3</f>
        <v>0</v>
      </c>
      <c r="F6" s="12">
        <f>B6+D6+E6</f>
        <v>500000</v>
      </c>
      <c r="G6" s="12">
        <f t="shared" ref="G6:G37" si="2">F6+(F6*$C$3/12)</f>
        <v>506250</v>
      </c>
      <c r="H6" s="13"/>
      <c r="I6" s="14">
        <v>1</v>
      </c>
      <c r="J6" s="12">
        <f t="shared" ref="J6:J37" si="3">C6*36*$K$3</f>
        <v>0</v>
      </c>
      <c r="K6" s="15">
        <f>E6*$K$3</f>
        <v>0</v>
      </c>
      <c r="L6" s="12">
        <f t="shared" ref="L6:L37" si="4">G6*$L$3/12</f>
        <v>421.875</v>
      </c>
      <c r="M6" s="12">
        <f>J6+K6+L6</f>
        <v>421.875</v>
      </c>
      <c r="N6" s="21">
        <f>SUM(M6:M17)</f>
        <v>158975.68884506662</v>
      </c>
      <c r="O6" s="15">
        <f t="shared" ref="O6:O37" si="5">G6*$O$3/12</f>
        <v>421.875</v>
      </c>
      <c r="P6" s="21">
        <f>SUM(O6:O17)</f>
        <v>158975.68884506662</v>
      </c>
    </row>
    <row r="7" spans="1:16" x14ac:dyDescent="0.25">
      <c r="A7" s="12">
        <v>2</v>
      </c>
      <c r="B7" s="12">
        <f t="shared" ref="B7:B38" si="6">G6</f>
        <v>506250</v>
      </c>
      <c r="C7" s="12">
        <f t="shared" si="0"/>
        <v>500000</v>
      </c>
      <c r="D7" s="12">
        <f>D6+C7</f>
        <v>1000000</v>
      </c>
      <c r="E7" s="12">
        <f t="shared" si="1"/>
        <v>0</v>
      </c>
      <c r="F7" s="12">
        <f t="shared" ref="F7:F70" si="7">B7+D7+E7</f>
        <v>1506250</v>
      </c>
      <c r="G7" s="12">
        <f t="shared" si="2"/>
        <v>1525078.125</v>
      </c>
      <c r="H7" s="13"/>
      <c r="I7" s="14">
        <v>2</v>
      </c>
      <c r="J7" s="12">
        <f t="shared" si="3"/>
        <v>0</v>
      </c>
      <c r="K7" s="15">
        <f t="shared" ref="K7:K70" si="8">E7*$K$3</f>
        <v>0</v>
      </c>
      <c r="L7" s="12">
        <f t="shared" si="4"/>
        <v>1270.8984375</v>
      </c>
      <c r="M7" s="12">
        <f t="shared" ref="M7:M70" si="9">J7+K7+L7</f>
        <v>1270.8984375</v>
      </c>
      <c r="N7" s="22"/>
      <c r="O7" s="15">
        <f t="shared" si="5"/>
        <v>1270.8984375</v>
      </c>
      <c r="P7" s="22"/>
    </row>
    <row r="8" spans="1:16" x14ac:dyDescent="0.25">
      <c r="A8" s="12">
        <v>3</v>
      </c>
      <c r="B8" s="12">
        <f t="shared" si="6"/>
        <v>1525078.125</v>
      </c>
      <c r="C8" s="12">
        <f t="shared" si="0"/>
        <v>500000</v>
      </c>
      <c r="D8" s="12">
        <f>D7+C8</f>
        <v>1500000</v>
      </c>
      <c r="E8" s="12">
        <f t="shared" si="1"/>
        <v>0</v>
      </c>
      <c r="F8" s="12">
        <f t="shared" si="7"/>
        <v>3025078.125</v>
      </c>
      <c r="G8" s="12">
        <f t="shared" si="2"/>
        <v>3062891.6015625</v>
      </c>
      <c r="H8" s="13"/>
      <c r="I8" s="14">
        <v>3</v>
      </c>
      <c r="J8" s="12">
        <f t="shared" si="3"/>
        <v>0</v>
      </c>
      <c r="K8" s="15">
        <f t="shared" si="8"/>
        <v>0</v>
      </c>
      <c r="L8" s="12">
        <f t="shared" si="4"/>
        <v>2552.40966796875</v>
      </c>
      <c r="M8" s="12">
        <f t="shared" si="9"/>
        <v>2552.40966796875</v>
      </c>
      <c r="N8" s="22"/>
      <c r="O8" s="15">
        <f t="shared" si="5"/>
        <v>2552.40966796875</v>
      </c>
      <c r="P8" s="22"/>
    </row>
    <row r="9" spans="1:16" x14ac:dyDescent="0.25">
      <c r="A9" s="12">
        <v>4</v>
      </c>
      <c r="B9" s="12">
        <f t="shared" si="6"/>
        <v>3062891.6015625</v>
      </c>
      <c r="C9" s="12">
        <f t="shared" si="0"/>
        <v>500000</v>
      </c>
      <c r="D9" s="12">
        <f t="shared" ref="D9:D72" si="10">D8+C9</f>
        <v>2000000</v>
      </c>
      <c r="E9" s="12">
        <f t="shared" si="1"/>
        <v>0</v>
      </c>
      <c r="F9" s="12">
        <f t="shared" si="7"/>
        <v>5062891.6015625</v>
      </c>
      <c r="G9" s="12">
        <f t="shared" si="2"/>
        <v>5126177.7465820313</v>
      </c>
      <c r="H9" s="13"/>
      <c r="I9" s="14">
        <v>4</v>
      </c>
      <c r="J9" s="12">
        <f t="shared" si="3"/>
        <v>0</v>
      </c>
      <c r="K9" s="15">
        <f t="shared" si="8"/>
        <v>0</v>
      </c>
      <c r="L9" s="12">
        <f t="shared" si="4"/>
        <v>4271.8147888183594</v>
      </c>
      <c r="M9" s="12">
        <f t="shared" si="9"/>
        <v>4271.8147888183594</v>
      </c>
      <c r="N9" s="22"/>
      <c r="O9" s="15">
        <f t="shared" si="5"/>
        <v>4271.8147888183594</v>
      </c>
      <c r="P9" s="22"/>
    </row>
    <row r="10" spans="1:16" x14ac:dyDescent="0.25">
      <c r="A10" s="12">
        <v>5</v>
      </c>
      <c r="B10" s="12">
        <f t="shared" si="6"/>
        <v>5126177.7465820313</v>
      </c>
      <c r="C10" s="12">
        <f t="shared" si="0"/>
        <v>500000</v>
      </c>
      <c r="D10" s="12">
        <f t="shared" si="10"/>
        <v>2500000</v>
      </c>
      <c r="E10" s="12">
        <f t="shared" si="1"/>
        <v>0</v>
      </c>
      <c r="F10" s="12">
        <f t="shared" si="7"/>
        <v>7626177.7465820313</v>
      </c>
      <c r="G10" s="12">
        <f t="shared" si="2"/>
        <v>7721504.9684143066</v>
      </c>
      <c r="H10" s="13"/>
      <c r="I10" s="14">
        <v>5</v>
      </c>
      <c r="J10" s="12">
        <f t="shared" si="3"/>
        <v>0</v>
      </c>
      <c r="K10" s="15">
        <f t="shared" si="8"/>
        <v>0</v>
      </c>
      <c r="L10" s="12">
        <f t="shared" si="4"/>
        <v>6434.587473678589</v>
      </c>
      <c r="M10" s="12">
        <f t="shared" si="9"/>
        <v>6434.587473678589</v>
      </c>
      <c r="N10" s="22"/>
      <c r="O10" s="15">
        <f t="shared" si="5"/>
        <v>6434.587473678589</v>
      </c>
      <c r="P10" s="22"/>
    </row>
    <row r="11" spans="1:16" x14ac:dyDescent="0.25">
      <c r="A11" s="12">
        <v>6</v>
      </c>
      <c r="B11" s="12">
        <f t="shared" si="6"/>
        <v>7721504.9684143066</v>
      </c>
      <c r="C11" s="12">
        <f t="shared" si="0"/>
        <v>500000</v>
      </c>
      <c r="D11" s="12">
        <f t="shared" si="10"/>
        <v>3000000</v>
      </c>
      <c r="E11" s="12">
        <f t="shared" si="1"/>
        <v>0</v>
      </c>
      <c r="F11" s="12">
        <f t="shared" si="7"/>
        <v>10721504.968414307</v>
      </c>
      <c r="G11" s="12">
        <f t="shared" si="2"/>
        <v>10855523.780519485</v>
      </c>
      <c r="H11" s="13"/>
      <c r="I11" s="14">
        <v>6</v>
      </c>
      <c r="J11" s="12">
        <f t="shared" si="3"/>
        <v>0</v>
      </c>
      <c r="K11" s="15">
        <f t="shared" si="8"/>
        <v>0</v>
      </c>
      <c r="L11" s="12">
        <f t="shared" si="4"/>
        <v>9046.2698170995718</v>
      </c>
      <c r="M11" s="12">
        <f t="shared" si="9"/>
        <v>9046.2698170995718</v>
      </c>
      <c r="N11" s="22"/>
      <c r="O11" s="15">
        <f t="shared" si="5"/>
        <v>9046.2698170995718</v>
      </c>
      <c r="P11" s="22"/>
    </row>
    <row r="12" spans="1:16" x14ac:dyDescent="0.25">
      <c r="A12" s="12">
        <v>7</v>
      </c>
      <c r="B12" s="12">
        <f t="shared" si="6"/>
        <v>10855523.780519485</v>
      </c>
      <c r="C12" s="12">
        <f t="shared" si="0"/>
        <v>500000</v>
      </c>
      <c r="D12" s="12">
        <f t="shared" si="10"/>
        <v>3500000</v>
      </c>
      <c r="E12" s="12">
        <f t="shared" si="1"/>
        <v>0</v>
      </c>
      <c r="F12" s="12">
        <f t="shared" si="7"/>
        <v>14355523.780519485</v>
      </c>
      <c r="G12" s="12">
        <f t="shared" si="2"/>
        <v>14534967.827775979</v>
      </c>
      <c r="H12" s="13"/>
      <c r="I12" s="14">
        <v>7</v>
      </c>
      <c r="J12" s="12">
        <f t="shared" si="3"/>
        <v>0</v>
      </c>
      <c r="K12" s="15">
        <f t="shared" si="8"/>
        <v>0</v>
      </c>
      <c r="L12" s="12">
        <f t="shared" si="4"/>
        <v>12112.473189813316</v>
      </c>
      <c r="M12" s="12">
        <f t="shared" si="9"/>
        <v>12112.473189813316</v>
      </c>
      <c r="N12" s="22"/>
      <c r="O12" s="15">
        <f t="shared" si="5"/>
        <v>12112.473189813316</v>
      </c>
      <c r="P12" s="22"/>
    </row>
    <row r="13" spans="1:16" x14ac:dyDescent="0.25">
      <c r="A13" s="12">
        <v>8</v>
      </c>
      <c r="B13" s="12">
        <f t="shared" si="6"/>
        <v>14534967.827775979</v>
      </c>
      <c r="C13" s="12">
        <f t="shared" si="0"/>
        <v>500000</v>
      </c>
      <c r="D13" s="12">
        <f t="shared" si="10"/>
        <v>4000000</v>
      </c>
      <c r="E13" s="12">
        <f t="shared" si="1"/>
        <v>0</v>
      </c>
      <c r="F13" s="12">
        <f t="shared" si="7"/>
        <v>18534967.827775978</v>
      </c>
      <c r="G13" s="12">
        <f t="shared" si="2"/>
        <v>18766654.925623178</v>
      </c>
      <c r="H13" s="13"/>
      <c r="I13" s="14">
        <v>8</v>
      </c>
      <c r="J13" s="12">
        <f t="shared" si="3"/>
        <v>0</v>
      </c>
      <c r="K13" s="15">
        <f t="shared" si="8"/>
        <v>0</v>
      </c>
      <c r="L13" s="12">
        <f t="shared" si="4"/>
        <v>15638.879104685982</v>
      </c>
      <c r="M13" s="12">
        <f t="shared" si="9"/>
        <v>15638.879104685982</v>
      </c>
      <c r="N13" s="22"/>
      <c r="O13" s="15">
        <f t="shared" si="5"/>
        <v>15638.879104685982</v>
      </c>
      <c r="P13" s="22"/>
    </row>
    <row r="14" spans="1:16" x14ac:dyDescent="0.25">
      <c r="A14" s="12">
        <v>9</v>
      </c>
      <c r="B14" s="12">
        <f t="shared" si="6"/>
        <v>18766654.925623178</v>
      </c>
      <c r="C14" s="12">
        <f t="shared" si="0"/>
        <v>500000</v>
      </c>
      <c r="D14" s="12">
        <f t="shared" si="10"/>
        <v>4500000</v>
      </c>
      <c r="E14" s="12">
        <f t="shared" si="1"/>
        <v>0</v>
      </c>
      <c r="F14" s="12">
        <f t="shared" si="7"/>
        <v>23266654.925623178</v>
      </c>
      <c r="G14" s="12">
        <f t="shared" si="2"/>
        <v>23557488.112193469</v>
      </c>
      <c r="H14" s="13"/>
      <c r="I14" s="14">
        <v>9</v>
      </c>
      <c r="J14" s="12">
        <f t="shared" si="3"/>
        <v>0</v>
      </c>
      <c r="K14" s="15">
        <f t="shared" si="8"/>
        <v>0</v>
      </c>
      <c r="L14" s="12">
        <f t="shared" si="4"/>
        <v>19631.240093494558</v>
      </c>
      <c r="M14" s="12">
        <f t="shared" si="9"/>
        <v>19631.240093494558</v>
      </c>
      <c r="N14" s="22"/>
      <c r="O14" s="15">
        <f t="shared" si="5"/>
        <v>19631.240093494558</v>
      </c>
      <c r="P14" s="22"/>
    </row>
    <row r="15" spans="1:16" x14ac:dyDescent="0.25">
      <c r="A15" s="12">
        <v>10</v>
      </c>
      <c r="B15" s="12">
        <f t="shared" si="6"/>
        <v>23557488.112193469</v>
      </c>
      <c r="C15" s="12">
        <f t="shared" si="0"/>
        <v>500000</v>
      </c>
      <c r="D15" s="12">
        <f t="shared" si="10"/>
        <v>5000000</v>
      </c>
      <c r="E15" s="12">
        <f t="shared" si="1"/>
        <v>0</v>
      </c>
      <c r="F15" s="12">
        <f t="shared" si="7"/>
        <v>28557488.112193469</v>
      </c>
      <c r="G15" s="12">
        <f t="shared" si="2"/>
        <v>28914456.713595886</v>
      </c>
      <c r="H15" s="13"/>
      <c r="I15" s="14">
        <v>10</v>
      </c>
      <c r="J15" s="12">
        <f t="shared" si="3"/>
        <v>0</v>
      </c>
      <c r="K15" s="15">
        <f t="shared" si="8"/>
        <v>0</v>
      </c>
      <c r="L15" s="12">
        <f t="shared" si="4"/>
        <v>24095.380594663238</v>
      </c>
      <c r="M15" s="12">
        <f t="shared" si="9"/>
        <v>24095.380594663238</v>
      </c>
      <c r="N15" s="22"/>
      <c r="O15" s="15">
        <f t="shared" si="5"/>
        <v>24095.380594663238</v>
      </c>
      <c r="P15" s="22"/>
    </row>
    <row r="16" spans="1:16" x14ac:dyDescent="0.25">
      <c r="A16" s="12">
        <v>11</v>
      </c>
      <c r="B16" s="12">
        <f t="shared" si="6"/>
        <v>28914456.713595886</v>
      </c>
      <c r="C16" s="12">
        <f t="shared" si="0"/>
        <v>500000</v>
      </c>
      <c r="D16" s="12">
        <f t="shared" si="10"/>
        <v>5500000</v>
      </c>
      <c r="E16" s="12">
        <f t="shared" si="1"/>
        <v>0</v>
      </c>
      <c r="F16" s="12">
        <f t="shared" si="7"/>
        <v>34414456.713595882</v>
      </c>
      <c r="G16" s="12">
        <f t="shared" si="2"/>
        <v>34844637.422515832</v>
      </c>
      <c r="H16" s="13"/>
      <c r="I16" s="14">
        <v>11</v>
      </c>
      <c r="J16" s="12">
        <f t="shared" si="3"/>
        <v>0</v>
      </c>
      <c r="K16" s="15">
        <f t="shared" si="8"/>
        <v>0</v>
      </c>
      <c r="L16" s="12">
        <f t="shared" si="4"/>
        <v>29037.197852096524</v>
      </c>
      <c r="M16" s="12">
        <f t="shared" si="9"/>
        <v>29037.197852096524</v>
      </c>
      <c r="N16" s="22"/>
      <c r="O16" s="15">
        <f t="shared" si="5"/>
        <v>29037.197852096524</v>
      </c>
      <c r="P16" s="22"/>
    </row>
    <row r="17" spans="1:16" x14ac:dyDescent="0.25">
      <c r="A17" s="12">
        <v>12</v>
      </c>
      <c r="B17" s="12">
        <f t="shared" si="6"/>
        <v>34844637.422515832</v>
      </c>
      <c r="C17" s="12">
        <f t="shared" si="0"/>
        <v>500000</v>
      </c>
      <c r="D17" s="12">
        <f t="shared" si="10"/>
        <v>6000000</v>
      </c>
      <c r="E17" s="12">
        <f t="shared" si="1"/>
        <v>0</v>
      </c>
      <c r="F17" s="12">
        <f t="shared" si="7"/>
        <v>40844637.422515832</v>
      </c>
      <c r="G17" s="12">
        <f t="shared" si="2"/>
        <v>41355195.390297279</v>
      </c>
      <c r="H17" s="13"/>
      <c r="I17" s="14">
        <v>12</v>
      </c>
      <c r="J17" s="12">
        <f t="shared" si="3"/>
        <v>0</v>
      </c>
      <c r="K17" s="15">
        <f t="shared" si="8"/>
        <v>0</v>
      </c>
      <c r="L17" s="12">
        <f t="shared" si="4"/>
        <v>34462.662825247731</v>
      </c>
      <c r="M17" s="12">
        <f t="shared" si="9"/>
        <v>34462.662825247731</v>
      </c>
      <c r="N17" s="22"/>
      <c r="O17" s="15">
        <f t="shared" si="5"/>
        <v>34462.662825247731</v>
      </c>
      <c r="P17" s="22"/>
    </row>
    <row r="18" spans="1:16" x14ac:dyDescent="0.25">
      <c r="A18" s="12">
        <v>13</v>
      </c>
      <c r="B18" s="12">
        <f t="shared" si="6"/>
        <v>41355195.390297279</v>
      </c>
      <c r="C18" s="12">
        <f t="shared" si="0"/>
        <v>500000</v>
      </c>
      <c r="D18" s="12">
        <f t="shared" si="10"/>
        <v>6500000</v>
      </c>
      <c r="E18" s="12">
        <f t="shared" si="1"/>
        <v>0</v>
      </c>
      <c r="F18" s="12">
        <f t="shared" si="7"/>
        <v>47855195.390297279</v>
      </c>
      <c r="G18" s="12">
        <f t="shared" si="2"/>
        <v>48453385.332675993</v>
      </c>
      <c r="H18" s="13"/>
      <c r="I18" s="14">
        <v>13</v>
      </c>
      <c r="J18" s="12">
        <f t="shared" si="3"/>
        <v>0</v>
      </c>
      <c r="K18" s="15">
        <f t="shared" si="8"/>
        <v>0</v>
      </c>
      <c r="L18" s="12">
        <f t="shared" si="4"/>
        <v>40377.821110563331</v>
      </c>
      <c r="M18" s="12">
        <f t="shared" si="9"/>
        <v>40377.821110563331</v>
      </c>
      <c r="N18" s="21">
        <f>SUM(M18:M29)</f>
        <v>1021269.9708438038</v>
      </c>
      <c r="O18" s="15">
        <f t="shared" si="5"/>
        <v>40377.821110563331</v>
      </c>
      <c r="P18" s="21">
        <f>SUM(O18:O29)</f>
        <v>1021269.9708438038</v>
      </c>
    </row>
    <row r="19" spans="1:16" x14ac:dyDescent="0.25">
      <c r="A19" s="12">
        <v>14</v>
      </c>
      <c r="B19" s="12">
        <f t="shared" si="6"/>
        <v>48453385.332675993</v>
      </c>
      <c r="C19" s="12">
        <f t="shared" si="0"/>
        <v>500000</v>
      </c>
      <c r="D19" s="12">
        <f t="shared" si="10"/>
        <v>7000000</v>
      </c>
      <c r="E19" s="12">
        <f t="shared" si="1"/>
        <v>0</v>
      </c>
      <c r="F19" s="12">
        <f t="shared" si="7"/>
        <v>55453385.332675993</v>
      </c>
      <c r="G19" s="12">
        <f t="shared" si="2"/>
        <v>56146552.649334446</v>
      </c>
      <c r="H19" s="13"/>
      <c r="I19" s="14">
        <v>14</v>
      </c>
      <c r="J19" s="12">
        <f t="shared" si="3"/>
        <v>0</v>
      </c>
      <c r="K19" s="15">
        <f t="shared" si="8"/>
        <v>0</v>
      </c>
      <c r="L19" s="12">
        <f t="shared" si="4"/>
        <v>46788.793874445371</v>
      </c>
      <c r="M19" s="12">
        <f t="shared" si="9"/>
        <v>46788.793874445371</v>
      </c>
      <c r="N19" s="22"/>
      <c r="O19" s="15">
        <f t="shared" si="5"/>
        <v>46788.793874445371</v>
      </c>
      <c r="P19" s="22"/>
    </row>
    <row r="20" spans="1:16" x14ac:dyDescent="0.25">
      <c r="A20" s="12">
        <v>15</v>
      </c>
      <c r="B20" s="12">
        <f t="shared" si="6"/>
        <v>56146552.649334446</v>
      </c>
      <c r="C20" s="12">
        <f t="shared" si="0"/>
        <v>500000</v>
      </c>
      <c r="D20" s="12">
        <f t="shared" si="10"/>
        <v>7500000</v>
      </c>
      <c r="E20" s="12">
        <f t="shared" si="1"/>
        <v>0</v>
      </c>
      <c r="F20" s="12">
        <f t="shared" si="7"/>
        <v>63646552.649334446</v>
      </c>
      <c r="G20" s="12">
        <f t="shared" si="2"/>
        <v>64442134.557451129</v>
      </c>
      <c r="H20" s="13"/>
      <c r="I20" s="14">
        <v>15</v>
      </c>
      <c r="J20" s="12">
        <f t="shared" si="3"/>
        <v>0</v>
      </c>
      <c r="K20" s="15">
        <f t="shared" si="8"/>
        <v>0</v>
      </c>
      <c r="L20" s="12">
        <f t="shared" si="4"/>
        <v>53701.778797875944</v>
      </c>
      <c r="M20" s="12">
        <f t="shared" si="9"/>
        <v>53701.778797875944</v>
      </c>
      <c r="N20" s="22"/>
      <c r="O20" s="15">
        <f t="shared" si="5"/>
        <v>53701.778797875944</v>
      </c>
      <c r="P20" s="22"/>
    </row>
    <row r="21" spans="1:16" x14ac:dyDescent="0.25">
      <c r="A21" s="12">
        <v>16</v>
      </c>
      <c r="B21" s="12">
        <f t="shared" si="6"/>
        <v>64442134.557451129</v>
      </c>
      <c r="C21" s="12">
        <f t="shared" si="0"/>
        <v>500000</v>
      </c>
      <c r="D21" s="12">
        <f t="shared" si="10"/>
        <v>8000000</v>
      </c>
      <c r="E21" s="12">
        <f t="shared" si="1"/>
        <v>0</v>
      </c>
      <c r="F21" s="12">
        <f t="shared" si="7"/>
        <v>72442134.557451129</v>
      </c>
      <c r="G21" s="12">
        <f t="shared" si="2"/>
        <v>73347661.239419267</v>
      </c>
      <c r="H21" s="13"/>
      <c r="I21" s="14">
        <v>16</v>
      </c>
      <c r="J21" s="12">
        <f t="shared" si="3"/>
        <v>0</v>
      </c>
      <c r="K21" s="15">
        <f t="shared" si="8"/>
        <v>0</v>
      </c>
      <c r="L21" s="12">
        <f t="shared" si="4"/>
        <v>61123.051032849391</v>
      </c>
      <c r="M21" s="12">
        <f t="shared" si="9"/>
        <v>61123.051032849391</v>
      </c>
      <c r="N21" s="22"/>
      <c r="O21" s="15">
        <f t="shared" si="5"/>
        <v>61123.051032849391</v>
      </c>
      <c r="P21" s="22"/>
    </row>
    <row r="22" spans="1:16" x14ac:dyDescent="0.25">
      <c r="A22" s="12">
        <v>17</v>
      </c>
      <c r="B22" s="12">
        <f t="shared" si="6"/>
        <v>73347661.239419267</v>
      </c>
      <c r="C22" s="12">
        <f t="shared" si="0"/>
        <v>500000</v>
      </c>
      <c r="D22" s="12">
        <f t="shared" si="10"/>
        <v>8500000</v>
      </c>
      <c r="E22" s="12">
        <f t="shared" si="1"/>
        <v>0</v>
      </c>
      <c r="F22" s="12">
        <f t="shared" si="7"/>
        <v>81847661.239419267</v>
      </c>
      <c r="G22" s="12">
        <f t="shared" si="2"/>
        <v>82870757.004912004</v>
      </c>
      <c r="H22" s="13"/>
      <c r="I22" s="14">
        <v>17</v>
      </c>
      <c r="J22" s="12">
        <f t="shared" si="3"/>
        <v>0</v>
      </c>
      <c r="K22" s="15">
        <f t="shared" si="8"/>
        <v>0</v>
      </c>
      <c r="L22" s="12">
        <f t="shared" si="4"/>
        <v>69058.964170760009</v>
      </c>
      <c r="M22" s="12">
        <f t="shared" si="9"/>
        <v>69058.964170760009</v>
      </c>
      <c r="N22" s="22"/>
      <c r="O22" s="15">
        <f t="shared" si="5"/>
        <v>69058.964170760009</v>
      </c>
      <c r="P22" s="22"/>
    </row>
    <row r="23" spans="1:16" x14ac:dyDescent="0.25">
      <c r="A23" s="12">
        <v>18</v>
      </c>
      <c r="B23" s="12">
        <f t="shared" si="6"/>
        <v>82870757.004912004</v>
      </c>
      <c r="C23" s="12">
        <f t="shared" si="0"/>
        <v>500000</v>
      </c>
      <c r="D23" s="12">
        <f t="shared" si="10"/>
        <v>9000000</v>
      </c>
      <c r="E23" s="12">
        <f t="shared" si="1"/>
        <v>0</v>
      </c>
      <c r="F23" s="12">
        <f t="shared" si="7"/>
        <v>91870757.004912004</v>
      </c>
      <c r="G23" s="12">
        <f t="shared" si="2"/>
        <v>93019141.467473403</v>
      </c>
      <c r="H23" s="13"/>
      <c r="I23" s="14">
        <v>18</v>
      </c>
      <c r="J23" s="12">
        <f t="shared" si="3"/>
        <v>0</v>
      </c>
      <c r="K23" s="15">
        <f t="shared" si="8"/>
        <v>0</v>
      </c>
      <c r="L23" s="12">
        <f t="shared" si="4"/>
        <v>77515.951222894495</v>
      </c>
      <c r="M23" s="12">
        <f t="shared" si="9"/>
        <v>77515.951222894495</v>
      </c>
      <c r="N23" s="22"/>
      <c r="O23" s="15">
        <f t="shared" si="5"/>
        <v>77515.951222894495</v>
      </c>
      <c r="P23" s="22"/>
    </row>
    <row r="24" spans="1:16" x14ac:dyDescent="0.25">
      <c r="A24" s="12">
        <v>19</v>
      </c>
      <c r="B24" s="12">
        <f t="shared" si="6"/>
        <v>93019141.467473403</v>
      </c>
      <c r="C24" s="12">
        <f t="shared" si="0"/>
        <v>500000</v>
      </c>
      <c r="D24" s="12">
        <f t="shared" si="10"/>
        <v>9500000</v>
      </c>
      <c r="E24" s="12">
        <f t="shared" si="1"/>
        <v>0</v>
      </c>
      <c r="F24" s="12">
        <f t="shared" si="7"/>
        <v>102519141.4674734</v>
      </c>
      <c r="G24" s="12">
        <f t="shared" si="2"/>
        <v>103800630.73581682</v>
      </c>
      <c r="H24" s="13"/>
      <c r="I24" s="14">
        <v>19</v>
      </c>
      <c r="J24" s="12">
        <f t="shared" si="3"/>
        <v>0</v>
      </c>
      <c r="K24" s="15">
        <f t="shared" si="8"/>
        <v>0</v>
      </c>
      <c r="L24" s="12">
        <f t="shared" si="4"/>
        <v>86500.525613180682</v>
      </c>
      <c r="M24" s="12">
        <f t="shared" si="9"/>
        <v>86500.525613180682</v>
      </c>
      <c r="N24" s="22"/>
      <c r="O24" s="15">
        <f t="shared" si="5"/>
        <v>86500.525613180682</v>
      </c>
      <c r="P24" s="22"/>
    </row>
    <row r="25" spans="1:16" x14ac:dyDescent="0.25">
      <c r="A25" s="12">
        <v>20</v>
      </c>
      <c r="B25" s="12">
        <f t="shared" si="6"/>
        <v>103800630.73581682</v>
      </c>
      <c r="C25" s="12">
        <f t="shared" si="0"/>
        <v>500000</v>
      </c>
      <c r="D25" s="12">
        <f t="shared" si="10"/>
        <v>10000000</v>
      </c>
      <c r="E25" s="12">
        <f t="shared" si="1"/>
        <v>0</v>
      </c>
      <c r="F25" s="12">
        <f t="shared" si="7"/>
        <v>113800630.73581682</v>
      </c>
      <c r="G25" s="12">
        <f t="shared" si="2"/>
        <v>115223138.62001453</v>
      </c>
      <c r="H25" s="13"/>
      <c r="I25" s="14">
        <v>20</v>
      </c>
      <c r="J25" s="12">
        <f t="shared" si="3"/>
        <v>0</v>
      </c>
      <c r="K25" s="15">
        <f t="shared" si="8"/>
        <v>0</v>
      </c>
      <c r="L25" s="12">
        <f t="shared" si="4"/>
        <v>96019.282183345451</v>
      </c>
      <c r="M25" s="12">
        <f t="shared" si="9"/>
        <v>96019.282183345451</v>
      </c>
      <c r="N25" s="22"/>
      <c r="O25" s="15">
        <f t="shared" si="5"/>
        <v>96019.282183345451</v>
      </c>
      <c r="P25" s="22"/>
    </row>
    <row r="26" spans="1:16" x14ac:dyDescent="0.25">
      <c r="A26" s="12">
        <v>21</v>
      </c>
      <c r="B26" s="12">
        <f t="shared" si="6"/>
        <v>115223138.62001453</v>
      </c>
      <c r="C26" s="12">
        <f t="shared" si="0"/>
        <v>500000</v>
      </c>
      <c r="D26" s="12">
        <f t="shared" si="10"/>
        <v>10500000</v>
      </c>
      <c r="E26" s="12">
        <f t="shared" si="1"/>
        <v>0</v>
      </c>
      <c r="F26" s="12">
        <f t="shared" si="7"/>
        <v>125723138.62001453</v>
      </c>
      <c r="G26" s="12">
        <f t="shared" si="2"/>
        <v>127294677.85276471</v>
      </c>
      <c r="H26" s="13"/>
      <c r="I26" s="14">
        <v>21</v>
      </c>
      <c r="J26" s="12">
        <f t="shared" si="3"/>
        <v>0</v>
      </c>
      <c r="K26" s="15">
        <f t="shared" si="8"/>
        <v>0</v>
      </c>
      <c r="L26" s="12">
        <f t="shared" si="4"/>
        <v>106078.89821063726</v>
      </c>
      <c r="M26" s="12">
        <f t="shared" si="9"/>
        <v>106078.89821063726</v>
      </c>
      <c r="N26" s="22"/>
      <c r="O26" s="15">
        <f t="shared" si="5"/>
        <v>106078.89821063726</v>
      </c>
      <c r="P26" s="22"/>
    </row>
    <row r="27" spans="1:16" x14ac:dyDescent="0.25">
      <c r="A27" s="12">
        <v>22</v>
      </c>
      <c r="B27" s="12">
        <f t="shared" si="6"/>
        <v>127294677.85276471</v>
      </c>
      <c r="C27" s="12">
        <f t="shared" si="0"/>
        <v>500000</v>
      </c>
      <c r="D27" s="12">
        <f t="shared" si="10"/>
        <v>11000000</v>
      </c>
      <c r="E27" s="12">
        <f t="shared" si="1"/>
        <v>0</v>
      </c>
      <c r="F27" s="12">
        <f t="shared" si="7"/>
        <v>138294677.85276473</v>
      </c>
      <c r="G27" s="12">
        <f t="shared" si="2"/>
        <v>140023361.32592428</v>
      </c>
      <c r="H27" s="13"/>
      <c r="I27" s="14">
        <v>22</v>
      </c>
      <c r="J27" s="12">
        <f t="shared" si="3"/>
        <v>0</v>
      </c>
      <c r="K27" s="15">
        <f t="shared" si="8"/>
        <v>0</v>
      </c>
      <c r="L27" s="12">
        <f t="shared" si="4"/>
        <v>116686.13443827024</v>
      </c>
      <c r="M27" s="12">
        <f t="shared" si="9"/>
        <v>116686.13443827024</v>
      </c>
      <c r="N27" s="22"/>
      <c r="O27" s="15">
        <f t="shared" si="5"/>
        <v>116686.13443827024</v>
      </c>
      <c r="P27" s="22"/>
    </row>
    <row r="28" spans="1:16" x14ac:dyDescent="0.25">
      <c r="A28" s="12">
        <v>23</v>
      </c>
      <c r="B28" s="12">
        <f t="shared" si="6"/>
        <v>140023361.32592428</v>
      </c>
      <c r="C28" s="12">
        <f t="shared" si="0"/>
        <v>500000</v>
      </c>
      <c r="D28" s="12">
        <f t="shared" si="10"/>
        <v>11500000</v>
      </c>
      <c r="E28" s="12">
        <f t="shared" si="1"/>
        <v>0</v>
      </c>
      <c r="F28" s="12">
        <f t="shared" si="7"/>
        <v>151523361.32592428</v>
      </c>
      <c r="G28" s="12">
        <f t="shared" si="2"/>
        <v>153417403.34249833</v>
      </c>
      <c r="H28" s="13"/>
      <c r="I28" s="14">
        <v>23</v>
      </c>
      <c r="J28" s="12">
        <f t="shared" si="3"/>
        <v>0</v>
      </c>
      <c r="K28" s="15">
        <f t="shared" si="8"/>
        <v>0</v>
      </c>
      <c r="L28" s="12">
        <f t="shared" si="4"/>
        <v>127847.8361187486</v>
      </c>
      <c r="M28" s="12">
        <f t="shared" si="9"/>
        <v>127847.8361187486</v>
      </c>
      <c r="N28" s="22"/>
      <c r="O28" s="15">
        <f t="shared" si="5"/>
        <v>127847.8361187486</v>
      </c>
      <c r="P28" s="22"/>
    </row>
    <row r="29" spans="1:16" x14ac:dyDescent="0.25">
      <c r="A29" s="12">
        <v>24</v>
      </c>
      <c r="B29" s="12">
        <f t="shared" si="6"/>
        <v>153417403.34249833</v>
      </c>
      <c r="C29" s="12">
        <f t="shared" si="0"/>
        <v>500000</v>
      </c>
      <c r="D29" s="12">
        <f t="shared" si="10"/>
        <v>12000000</v>
      </c>
      <c r="E29" s="12">
        <f t="shared" si="1"/>
        <v>0</v>
      </c>
      <c r="F29" s="12">
        <f t="shared" si="7"/>
        <v>165417403.34249833</v>
      </c>
      <c r="G29" s="12">
        <f t="shared" si="2"/>
        <v>167485120.88427955</v>
      </c>
      <c r="H29" s="13"/>
      <c r="I29" s="14">
        <v>24</v>
      </c>
      <c r="J29" s="12">
        <f t="shared" si="3"/>
        <v>0</v>
      </c>
      <c r="K29" s="15">
        <f t="shared" si="8"/>
        <v>0</v>
      </c>
      <c r="L29" s="12">
        <f t="shared" si="4"/>
        <v>139570.93407023296</v>
      </c>
      <c r="M29" s="12">
        <f t="shared" si="9"/>
        <v>139570.93407023296</v>
      </c>
      <c r="N29" s="22"/>
      <c r="O29" s="15">
        <f t="shared" si="5"/>
        <v>139570.93407023296</v>
      </c>
      <c r="P29" s="22"/>
    </row>
    <row r="30" spans="1:16" x14ac:dyDescent="0.25">
      <c r="A30" s="12">
        <f>A29+1</f>
        <v>25</v>
      </c>
      <c r="B30" s="12">
        <f t="shared" si="6"/>
        <v>167485120.88427955</v>
      </c>
      <c r="C30" s="12">
        <f t="shared" si="0"/>
        <v>500000</v>
      </c>
      <c r="D30" s="12">
        <f t="shared" si="10"/>
        <v>12500000</v>
      </c>
      <c r="E30" s="12">
        <f t="shared" si="1"/>
        <v>0</v>
      </c>
      <c r="F30" s="12">
        <f t="shared" si="7"/>
        <v>179985120.88427955</v>
      </c>
      <c r="G30" s="12">
        <f t="shared" si="2"/>
        <v>182234934.89533305</v>
      </c>
      <c r="H30" s="13"/>
      <c r="I30" s="14">
        <f>I29+1</f>
        <v>25</v>
      </c>
      <c r="J30" s="12">
        <f t="shared" si="3"/>
        <v>0</v>
      </c>
      <c r="K30" s="15">
        <f t="shared" si="8"/>
        <v>0</v>
      </c>
      <c r="L30" s="12">
        <f t="shared" si="4"/>
        <v>151862.4457461109</v>
      </c>
      <c r="M30" s="12">
        <f t="shared" si="9"/>
        <v>151862.4457461109</v>
      </c>
      <c r="N30" s="21">
        <f>SUM(M30:M41)</f>
        <v>2803448.9104143209</v>
      </c>
      <c r="O30" s="15">
        <f t="shared" si="5"/>
        <v>151862.4457461109</v>
      </c>
      <c r="P30" s="21">
        <f>SUM(O30:O41)</f>
        <v>2803448.9104143209</v>
      </c>
    </row>
    <row r="31" spans="1:16" x14ac:dyDescent="0.25">
      <c r="A31" s="12">
        <f>A30+1</f>
        <v>26</v>
      </c>
      <c r="B31" s="12">
        <f t="shared" si="6"/>
        <v>182234934.89533305</v>
      </c>
      <c r="C31" s="12">
        <f t="shared" si="0"/>
        <v>500000</v>
      </c>
      <c r="D31" s="12">
        <f t="shared" si="10"/>
        <v>13000000</v>
      </c>
      <c r="E31" s="12">
        <f t="shared" si="1"/>
        <v>0</v>
      </c>
      <c r="F31" s="12">
        <f t="shared" si="7"/>
        <v>195234934.89533305</v>
      </c>
      <c r="G31" s="12">
        <f t="shared" si="2"/>
        <v>197675371.58152473</v>
      </c>
      <c r="H31" s="13"/>
      <c r="I31" s="14">
        <f>I30+1</f>
        <v>26</v>
      </c>
      <c r="J31" s="12">
        <f t="shared" si="3"/>
        <v>0</v>
      </c>
      <c r="K31" s="15">
        <f t="shared" si="8"/>
        <v>0</v>
      </c>
      <c r="L31" s="12">
        <f t="shared" si="4"/>
        <v>164729.47631793728</v>
      </c>
      <c r="M31" s="12">
        <f t="shared" si="9"/>
        <v>164729.47631793728</v>
      </c>
      <c r="N31" s="22"/>
      <c r="O31" s="15">
        <f t="shared" si="5"/>
        <v>164729.47631793728</v>
      </c>
      <c r="P31" s="22"/>
    </row>
    <row r="32" spans="1:16" x14ac:dyDescent="0.25">
      <c r="A32" s="12">
        <f t="shared" ref="A32:A95" si="11">A31+1</f>
        <v>27</v>
      </c>
      <c r="B32" s="12">
        <f t="shared" si="6"/>
        <v>197675371.58152473</v>
      </c>
      <c r="C32" s="12">
        <f t="shared" si="0"/>
        <v>500000</v>
      </c>
      <c r="D32" s="12">
        <f t="shared" si="10"/>
        <v>13500000</v>
      </c>
      <c r="E32" s="12">
        <f t="shared" si="1"/>
        <v>0</v>
      </c>
      <c r="F32" s="12">
        <f t="shared" si="7"/>
        <v>211175371.58152473</v>
      </c>
      <c r="G32" s="12">
        <f t="shared" si="2"/>
        <v>213815063.7262938</v>
      </c>
      <c r="H32" s="13"/>
      <c r="I32" s="14">
        <f t="shared" ref="I32:I95" si="12">I31+1</f>
        <v>27</v>
      </c>
      <c r="J32" s="12">
        <f t="shared" si="3"/>
        <v>0</v>
      </c>
      <c r="K32" s="15">
        <f t="shared" si="8"/>
        <v>0</v>
      </c>
      <c r="L32" s="12">
        <f t="shared" si="4"/>
        <v>178179.21977191151</v>
      </c>
      <c r="M32" s="12">
        <f t="shared" si="9"/>
        <v>178179.21977191151</v>
      </c>
      <c r="N32" s="22"/>
      <c r="O32" s="15">
        <f t="shared" si="5"/>
        <v>178179.21977191151</v>
      </c>
      <c r="P32" s="22"/>
    </row>
    <row r="33" spans="1:16" x14ac:dyDescent="0.25">
      <c r="A33" s="12">
        <f t="shared" si="11"/>
        <v>28</v>
      </c>
      <c r="B33" s="12">
        <f t="shared" si="6"/>
        <v>213815063.7262938</v>
      </c>
      <c r="C33" s="12">
        <f t="shared" si="0"/>
        <v>500000</v>
      </c>
      <c r="D33" s="12">
        <f t="shared" si="10"/>
        <v>14000000</v>
      </c>
      <c r="E33" s="12">
        <f t="shared" si="1"/>
        <v>0</v>
      </c>
      <c r="F33" s="12">
        <f t="shared" si="7"/>
        <v>227815063.7262938</v>
      </c>
      <c r="G33" s="12">
        <f t="shared" si="2"/>
        <v>230662752.02287248</v>
      </c>
      <c r="H33" s="13"/>
      <c r="I33" s="14">
        <f t="shared" si="12"/>
        <v>28</v>
      </c>
      <c r="J33" s="12">
        <f t="shared" si="3"/>
        <v>0</v>
      </c>
      <c r="K33" s="15">
        <f t="shared" si="8"/>
        <v>0</v>
      </c>
      <c r="L33" s="12">
        <f t="shared" si="4"/>
        <v>192218.96001906041</v>
      </c>
      <c r="M33" s="12">
        <f t="shared" si="9"/>
        <v>192218.96001906041</v>
      </c>
      <c r="N33" s="22"/>
      <c r="O33" s="15">
        <f t="shared" si="5"/>
        <v>192218.96001906041</v>
      </c>
      <c r="P33" s="22"/>
    </row>
    <row r="34" spans="1:16" x14ac:dyDescent="0.25">
      <c r="A34" s="12">
        <f t="shared" si="11"/>
        <v>29</v>
      </c>
      <c r="B34" s="12">
        <f t="shared" si="6"/>
        <v>230662752.02287248</v>
      </c>
      <c r="C34" s="12">
        <f t="shared" si="0"/>
        <v>500000</v>
      </c>
      <c r="D34" s="12">
        <f t="shared" si="10"/>
        <v>14500000</v>
      </c>
      <c r="E34" s="12">
        <f t="shared" si="1"/>
        <v>0</v>
      </c>
      <c r="F34" s="12">
        <f t="shared" si="7"/>
        <v>245162752.02287248</v>
      </c>
      <c r="G34" s="12">
        <f t="shared" si="2"/>
        <v>248227286.42315838</v>
      </c>
      <c r="H34" s="13"/>
      <c r="I34" s="14">
        <f t="shared" si="12"/>
        <v>29</v>
      </c>
      <c r="J34" s="12">
        <f t="shared" si="3"/>
        <v>0</v>
      </c>
      <c r="K34" s="15">
        <f t="shared" si="8"/>
        <v>0</v>
      </c>
      <c r="L34" s="12">
        <f t="shared" si="4"/>
        <v>206856.07201929865</v>
      </c>
      <c r="M34" s="12">
        <f t="shared" si="9"/>
        <v>206856.07201929865</v>
      </c>
      <c r="N34" s="22"/>
      <c r="O34" s="15">
        <f t="shared" si="5"/>
        <v>206856.07201929865</v>
      </c>
      <c r="P34" s="22"/>
    </row>
    <row r="35" spans="1:16" x14ac:dyDescent="0.25">
      <c r="A35" s="12">
        <f t="shared" si="11"/>
        <v>30</v>
      </c>
      <c r="B35" s="12">
        <f t="shared" si="6"/>
        <v>248227286.42315838</v>
      </c>
      <c r="C35" s="12">
        <f t="shared" si="0"/>
        <v>500000</v>
      </c>
      <c r="D35" s="12">
        <f t="shared" si="10"/>
        <v>15000000</v>
      </c>
      <c r="E35" s="12">
        <f t="shared" si="1"/>
        <v>0</v>
      </c>
      <c r="F35" s="12">
        <f t="shared" si="7"/>
        <v>263227286.42315838</v>
      </c>
      <c r="G35" s="12">
        <f t="shared" si="2"/>
        <v>266517627.50344786</v>
      </c>
      <c r="H35" s="13"/>
      <c r="I35" s="14">
        <f t="shared" si="12"/>
        <v>30</v>
      </c>
      <c r="J35" s="12">
        <f t="shared" si="3"/>
        <v>0</v>
      </c>
      <c r="K35" s="15">
        <f t="shared" si="8"/>
        <v>0</v>
      </c>
      <c r="L35" s="12">
        <f t="shared" si="4"/>
        <v>222098.02291953992</v>
      </c>
      <c r="M35" s="12">
        <f t="shared" si="9"/>
        <v>222098.02291953992</v>
      </c>
      <c r="N35" s="22"/>
      <c r="O35" s="15">
        <f t="shared" si="5"/>
        <v>222098.02291953992</v>
      </c>
      <c r="P35" s="22"/>
    </row>
    <row r="36" spans="1:16" x14ac:dyDescent="0.25">
      <c r="A36" s="12">
        <f t="shared" si="11"/>
        <v>31</v>
      </c>
      <c r="B36" s="12">
        <f t="shared" si="6"/>
        <v>266517627.50344786</v>
      </c>
      <c r="C36" s="12">
        <f t="shared" si="0"/>
        <v>500000</v>
      </c>
      <c r="D36" s="12">
        <f t="shared" si="10"/>
        <v>15500000</v>
      </c>
      <c r="E36" s="12">
        <f t="shared" si="1"/>
        <v>0</v>
      </c>
      <c r="F36" s="12">
        <f t="shared" si="7"/>
        <v>282017627.50344789</v>
      </c>
      <c r="G36" s="12">
        <f t="shared" si="2"/>
        <v>285542847.84724098</v>
      </c>
      <c r="H36" s="13"/>
      <c r="I36" s="14">
        <f t="shared" si="12"/>
        <v>31</v>
      </c>
      <c r="J36" s="12">
        <f t="shared" si="3"/>
        <v>0</v>
      </c>
      <c r="K36" s="15">
        <f t="shared" si="8"/>
        <v>0</v>
      </c>
      <c r="L36" s="12">
        <f t="shared" si="4"/>
        <v>237952.37320603416</v>
      </c>
      <c r="M36" s="12">
        <f t="shared" si="9"/>
        <v>237952.37320603416</v>
      </c>
      <c r="N36" s="22"/>
      <c r="O36" s="15">
        <f t="shared" si="5"/>
        <v>237952.37320603416</v>
      </c>
      <c r="P36" s="22"/>
    </row>
    <row r="37" spans="1:16" x14ac:dyDescent="0.25">
      <c r="A37" s="12">
        <f t="shared" si="11"/>
        <v>32</v>
      </c>
      <c r="B37" s="12">
        <f t="shared" si="6"/>
        <v>285542847.84724098</v>
      </c>
      <c r="C37" s="12">
        <f t="shared" si="0"/>
        <v>500000</v>
      </c>
      <c r="D37" s="12">
        <f t="shared" si="10"/>
        <v>16000000</v>
      </c>
      <c r="E37" s="12">
        <f t="shared" si="1"/>
        <v>0</v>
      </c>
      <c r="F37" s="12">
        <f t="shared" si="7"/>
        <v>301542847.84724098</v>
      </c>
      <c r="G37" s="12">
        <f t="shared" si="2"/>
        <v>305312133.44533151</v>
      </c>
      <c r="H37" s="13"/>
      <c r="I37" s="14">
        <f t="shared" si="12"/>
        <v>32</v>
      </c>
      <c r="J37" s="12">
        <f t="shared" si="3"/>
        <v>0</v>
      </c>
      <c r="K37" s="15">
        <f t="shared" si="8"/>
        <v>0</v>
      </c>
      <c r="L37" s="12">
        <f t="shared" si="4"/>
        <v>254426.77787110957</v>
      </c>
      <c r="M37" s="12">
        <f t="shared" si="9"/>
        <v>254426.77787110957</v>
      </c>
      <c r="N37" s="22"/>
      <c r="O37" s="15">
        <f t="shared" si="5"/>
        <v>254426.77787110957</v>
      </c>
      <c r="P37" s="22"/>
    </row>
    <row r="38" spans="1:16" x14ac:dyDescent="0.25">
      <c r="A38" s="12">
        <f t="shared" si="11"/>
        <v>33</v>
      </c>
      <c r="B38" s="12">
        <f t="shared" si="6"/>
        <v>305312133.44533151</v>
      </c>
      <c r="C38" s="12">
        <f t="shared" ref="C38:C69" si="13">$B$3</f>
        <v>500000</v>
      </c>
      <c r="D38" s="12">
        <f t="shared" si="10"/>
        <v>16500000</v>
      </c>
      <c r="E38" s="12">
        <f t="shared" ref="E38:E69" si="14">$A$3</f>
        <v>0</v>
      </c>
      <c r="F38" s="12">
        <f t="shared" si="7"/>
        <v>321812133.44533151</v>
      </c>
      <c r="G38" s="12">
        <f t="shared" ref="G38:G69" si="15">F38+(F38*$C$3/12)</f>
        <v>325834785.11339813</v>
      </c>
      <c r="H38" s="13"/>
      <c r="I38" s="14">
        <f t="shared" si="12"/>
        <v>33</v>
      </c>
      <c r="J38" s="12">
        <f t="shared" ref="J38:J69" si="16">C38*36*$K$3</f>
        <v>0</v>
      </c>
      <c r="K38" s="15">
        <f t="shared" si="8"/>
        <v>0</v>
      </c>
      <c r="L38" s="12">
        <f t="shared" ref="L38:L69" si="17">G38*$L$3/12</f>
        <v>271528.98759449844</v>
      </c>
      <c r="M38" s="12">
        <f t="shared" si="9"/>
        <v>271528.98759449844</v>
      </c>
      <c r="N38" s="22"/>
      <c r="O38" s="15">
        <f t="shared" ref="O38:O69" si="18">G38*$O$3/12</f>
        <v>271528.98759449844</v>
      </c>
      <c r="P38" s="22"/>
    </row>
    <row r="39" spans="1:16" x14ac:dyDescent="0.25">
      <c r="A39" s="12">
        <f t="shared" si="11"/>
        <v>34</v>
      </c>
      <c r="B39" s="12">
        <f t="shared" ref="B39:B70" si="19">G38</f>
        <v>325834785.11339813</v>
      </c>
      <c r="C39" s="12">
        <f t="shared" si="13"/>
        <v>500000</v>
      </c>
      <c r="D39" s="12">
        <f t="shared" si="10"/>
        <v>17000000</v>
      </c>
      <c r="E39" s="12">
        <f t="shared" si="14"/>
        <v>0</v>
      </c>
      <c r="F39" s="12">
        <f t="shared" si="7"/>
        <v>342834785.11339813</v>
      </c>
      <c r="G39" s="12">
        <f t="shared" si="15"/>
        <v>347120219.92731559</v>
      </c>
      <c r="H39" s="13"/>
      <c r="I39" s="14">
        <f t="shared" si="12"/>
        <v>34</v>
      </c>
      <c r="J39" s="12">
        <f t="shared" si="16"/>
        <v>0</v>
      </c>
      <c r="K39" s="15">
        <f t="shared" si="8"/>
        <v>0</v>
      </c>
      <c r="L39" s="12">
        <f t="shared" si="17"/>
        <v>289266.84993942967</v>
      </c>
      <c r="M39" s="12">
        <f t="shared" si="9"/>
        <v>289266.84993942967</v>
      </c>
      <c r="N39" s="22"/>
      <c r="O39" s="15">
        <f t="shared" si="18"/>
        <v>289266.84993942967</v>
      </c>
      <c r="P39" s="22"/>
    </row>
    <row r="40" spans="1:16" x14ac:dyDescent="0.25">
      <c r="A40" s="12">
        <f t="shared" si="11"/>
        <v>35</v>
      </c>
      <c r="B40" s="12">
        <f t="shared" si="19"/>
        <v>347120219.92731559</v>
      </c>
      <c r="C40" s="12">
        <f t="shared" si="13"/>
        <v>500000</v>
      </c>
      <c r="D40" s="12">
        <f t="shared" si="10"/>
        <v>17500000</v>
      </c>
      <c r="E40" s="12">
        <f t="shared" si="14"/>
        <v>0</v>
      </c>
      <c r="F40" s="12">
        <f t="shared" si="7"/>
        <v>364620219.92731559</v>
      </c>
      <c r="G40" s="12">
        <f t="shared" si="15"/>
        <v>369177972.67640704</v>
      </c>
      <c r="H40" s="13"/>
      <c r="I40" s="14">
        <f t="shared" si="12"/>
        <v>35</v>
      </c>
      <c r="J40" s="12">
        <f t="shared" si="16"/>
        <v>0</v>
      </c>
      <c r="K40" s="15">
        <f t="shared" si="8"/>
        <v>0</v>
      </c>
      <c r="L40" s="12">
        <f t="shared" si="17"/>
        <v>307648.31056367251</v>
      </c>
      <c r="M40" s="12">
        <f t="shared" si="9"/>
        <v>307648.31056367251</v>
      </c>
      <c r="N40" s="22"/>
      <c r="O40" s="15">
        <f t="shared" si="18"/>
        <v>307648.31056367251</v>
      </c>
      <c r="P40" s="22"/>
    </row>
    <row r="41" spans="1:16" x14ac:dyDescent="0.25">
      <c r="A41" s="12">
        <f t="shared" si="11"/>
        <v>36</v>
      </c>
      <c r="B41" s="12">
        <f t="shared" si="19"/>
        <v>369177972.67640704</v>
      </c>
      <c r="C41" s="12">
        <f t="shared" si="13"/>
        <v>500000</v>
      </c>
      <c r="D41" s="12">
        <f t="shared" si="10"/>
        <v>18000000</v>
      </c>
      <c r="E41" s="12">
        <f t="shared" si="14"/>
        <v>0</v>
      </c>
      <c r="F41" s="12">
        <f t="shared" si="7"/>
        <v>387177972.67640704</v>
      </c>
      <c r="G41" s="12">
        <f t="shared" si="15"/>
        <v>392017697.33486211</v>
      </c>
      <c r="H41" s="13"/>
      <c r="I41" s="14">
        <f t="shared" si="12"/>
        <v>36</v>
      </c>
      <c r="J41" s="12">
        <f t="shared" si="16"/>
        <v>0</v>
      </c>
      <c r="K41" s="15">
        <f t="shared" si="8"/>
        <v>0</v>
      </c>
      <c r="L41" s="12">
        <f t="shared" si="17"/>
        <v>326681.41444571846</v>
      </c>
      <c r="M41" s="12">
        <f t="shared" si="9"/>
        <v>326681.41444571846</v>
      </c>
      <c r="N41" s="22"/>
      <c r="O41" s="15">
        <f t="shared" si="18"/>
        <v>326681.41444571846</v>
      </c>
      <c r="P41" s="22"/>
    </row>
    <row r="42" spans="1:16" x14ac:dyDescent="0.25">
      <c r="A42" s="12">
        <f t="shared" si="11"/>
        <v>37</v>
      </c>
      <c r="B42" s="12">
        <f t="shared" si="19"/>
        <v>392017697.33486211</v>
      </c>
      <c r="C42" s="12">
        <f t="shared" si="13"/>
        <v>500000</v>
      </c>
      <c r="D42" s="12">
        <f t="shared" si="10"/>
        <v>18500000</v>
      </c>
      <c r="E42" s="12">
        <f t="shared" si="14"/>
        <v>0</v>
      </c>
      <c r="F42" s="12">
        <f t="shared" si="7"/>
        <v>410517697.33486211</v>
      </c>
      <c r="G42" s="12">
        <f t="shared" si="15"/>
        <v>415649168.55154788</v>
      </c>
      <c r="H42" s="13"/>
      <c r="I42" s="14">
        <f t="shared" si="12"/>
        <v>37</v>
      </c>
      <c r="J42" s="12">
        <f t="shared" si="16"/>
        <v>0</v>
      </c>
      <c r="K42" s="15">
        <f t="shared" si="8"/>
        <v>0</v>
      </c>
      <c r="L42" s="12">
        <f t="shared" si="17"/>
        <v>346374.30712628987</v>
      </c>
      <c r="M42" s="12">
        <f t="shared" si="9"/>
        <v>346374.30712628987</v>
      </c>
      <c r="N42" s="21">
        <f>SUM(M42:M53)</f>
        <v>5653388.1220453549</v>
      </c>
      <c r="O42" s="15">
        <f t="shared" si="18"/>
        <v>346374.30712628987</v>
      </c>
      <c r="P42" s="21">
        <f>SUM(O42:O53)</f>
        <v>5653388.1220453549</v>
      </c>
    </row>
    <row r="43" spans="1:16" x14ac:dyDescent="0.25">
      <c r="A43" s="12">
        <f t="shared" si="11"/>
        <v>38</v>
      </c>
      <c r="B43" s="12">
        <f t="shared" si="19"/>
        <v>415649168.55154788</v>
      </c>
      <c r="C43" s="12">
        <f t="shared" si="13"/>
        <v>500000</v>
      </c>
      <c r="D43" s="12">
        <f t="shared" si="10"/>
        <v>19000000</v>
      </c>
      <c r="E43" s="12">
        <f t="shared" si="14"/>
        <v>0</v>
      </c>
      <c r="F43" s="12">
        <f t="shared" si="7"/>
        <v>434649168.55154788</v>
      </c>
      <c r="G43" s="12">
        <f t="shared" si="15"/>
        <v>440082283.15844226</v>
      </c>
      <c r="H43" s="13"/>
      <c r="I43" s="14">
        <f t="shared" si="12"/>
        <v>38</v>
      </c>
      <c r="J43" s="12">
        <f t="shared" si="16"/>
        <v>0</v>
      </c>
      <c r="K43" s="15">
        <f t="shared" si="8"/>
        <v>0</v>
      </c>
      <c r="L43" s="12">
        <f t="shared" si="17"/>
        <v>366735.23596536857</v>
      </c>
      <c r="M43" s="12">
        <f t="shared" si="9"/>
        <v>366735.23596536857</v>
      </c>
      <c r="N43" s="22"/>
      <c r="O43" s="15">
        <f t="shared" si="18"/>
        <v>366735.23596536857</v>
      </c>
      <c r="P43" s="22"/>
    </row>
    <row r="44" spans="1:16" x14ac:dyDescent="0.25">
      <c r="A44" s="12">
        <f t="shared" si="11"/>
        <v>39</v>
      </c>
      <c r="B44" s="12">
        <f t="shared" si="19"/>
        <v>440082283.15844226</v>
      </c>
      <c r="C44" s="12">
        <f t="shared" si="13"/>
        <v>500000</v>
      </c>
      <c r="D44" s="12">
        <f t="shared" si="10"/>
        <v>19500000</v>
      </c>
      <c r="E44" s="12">
        <f t="shared" si="14"/>
        <v>0</v>
      </c>
      <c r="F44" s="12">
        <f t="shared" si="7"/>
        <v>459582283.15844226</v>
      </c>
      <c r="G44" s="12">
        <f t="shared" si="15"/>
        <v>465327061.69792277</v>
      </c>
      <c r="H44" s="13"/>
      <c r="I44" s="14">
        <f t="shared" si="12"/>
        <v>39</v>
      </c>
      <c r="J44" s="12">
        <f t="shared" si="16"/>
        <v>0</v>
      </c>
      <c r="K44" s="15">
        <f t="shared" si="8"/>
        <v>0</v>
      </c>
      <c r="L44" s="12">
        <f t="shared" si="17"/>
        <v>387772.55141493562</v>
      </c>
      <c r="M44" s="12">
        <f t="shared" si="9"/>
        <v>387772.55141493562</v>
      </c>
      <c r="N44" s="22"/>
      <c r="O44" s="15">
        <f t="shared" si="18"/>
        <v>387772.55141493562</v>
      </c>
      <c r="P44" s="22"/>
    </row>
    <row r="45" spans="1:16" x14ac:dyDescent="0.25">
      <c r="A45" s="12">
        <f t="shared" si="11"/>
        <v>40</v>
      </c>
      <c r="B45" s="12">
        <f t="shared" si="19"/>
        <v>465327061.69792277</v>
      </c>
      <c r="C45" s="12">
        <f t="shared" si="13"/>
        <v>500000</v>
      </c>
      <c r="D45" s="12">
        <f t="shared" si="10"/>
        <v>20000000</v>
      </c>
      <c r="E45" s="12">
        <f t="shared" si="14"/>
        <v>0</v>
      </c>
      <c r="F45" s="12">
        <f t="shared" si="7"/>
        <v>485327061.69792277</v>
      </c>
      <c r="G45" s="12">
        <f t="shared" si="15"/>
        <v>491393649.96914679</v>
      </c>
      <c r="H45" s="13"/>
      <c r="I45" s="14">
        <f t="shared" si="12"/>
        <v>40</v>
      </c>
      <c r="J45" s="12">
        <f t="shared" si="16"/>
        <v>0</v>
      </c>
      <c r="K45" s="15">
        <f t="shared" si="8"/>
        <v>0</v>
      </c>
      <c r="L45" s="12">
        <f t="shared" si="17"/>
        <v>409494.70830762229</v>
      </c>
      <c r="M45" s="12">
        <f t="shared" si="9"/>
        <v>409494.70830762229</v>
      </c>
      <c r="N45" s="22"/>
      <c r="O45" s="15">
        <f t="shared" si="18"/>
        <v>409494.70830762229</v>
      </c>
      <c r="P45" s="22"/>
    </row>
    <row r="46" spans="1:16" x14ac:dyDescent="0.25">
      <c r="A46" s="12">
        <f t="shared" si="11"/>
        <v>41</v>
      </c>
      <c r="B46" s="12">
        <f t="shared" si="19"/>
        <v>491393649.96914679</v>
      </c>
      <c r="C46" s="12">
        <f t="shared" si="13"/>
        <v>500000</v>
      </c>
      <c r="D46" s="12">
        <f t="shared" si="10"/>
        <v>20500000</v>
      </c>
      <c r="E46" s="12">
        <f t="shared" si="14"/>
        <v>0</v>
      </c>
      <c r="F46" s="12">
        <f t="shared" si="7"/>
        <v>511893649.96914679</v>
      </c>
      <c r="G46" s="12">
        <f t="shared" si="15"/>
        <v>518292320.59376115</v>
      </c>
      <c r="H46" s="13"/>
      <c r="I46" s="14">
        <f t="shared" si="12"/>
        <v>41</v>
      </c>
      <c r="J46" s="12">
        <f t="shared" si="16"/>
        <v>0</v>
      </c>
      <c r="K46" s="15">
        <f t="shared" si="8"/>
        <v>0</v>
      </c>
      <c r="L46" s="12">
        <f t="shared" si="17"/>
        <v>431910.26716146764</v>
      </c>
      <c r="M46" s="12">
        <f t="shared" si="9"/>
        <v>431910.26716146764</v>
      </c>
      <c r="N46" s="22"/>
      <c r="O46" s="15">
        <f t="shared" si="18"/>
        <v>431910.26716146764</v>
      </c>
      <c r="P46" s="22"/>
    </row>
    <row r="47" spans="1:16" x14ac:dyDescent="0.25">
      <c r="A47" s="12">
        <f t="shared" si="11"/>
        <v>42</v>
      </c>
      <c r="B47" s="12">
        <f t="shared" si="19"/>
        <v>518292320.59376115</v>
      </c>
      <c r="C47" s="12">
        <f t="shared" si="13"/>
        <v>500000</v>
      </c>
      <c r="D47" s="12">
        <f t="shared" si="10"/>
        <v>21000000</v>
      </c>
      <c r="E47" s="12">
        <f t="shared" si="14"/>
        <v>0</v>
      </c>
      <c r="F47" s="12">
        <f t="shared" si="7"/>
        <v>539292320.59376121</v>
      </c>
      <c r="G47" s="12">
        <f t="shared" si="15"/>
        <v>546033474.60118318</v>
      </c>
      <c r="H47" s="13"/>
      <c r="I47" s="14">
        <f t="shared" si="12"/>
        <v>42</v>
      </c>
      <c r="J47" s="12">
        <f t="shared" si="16"/>
        <v>0</v>
      </c>
      <c r="K47" s="15">
        <f t="shared" si="8"/>
        <v>0</v>
      </c>
      <c r="L47" s="12">
        <f t="shared" si="17"/>
        <v>455027.89550098596</v>
      </c>
      <c r="M47" s="12">
        <f t="shared" si="9"/>
        <v>455027.89550098596</v>
      </c>
      <c r="N47" s="22"/>
      <c r="O47" s="15">
        <f t="shared" si="18"/>
        <v>455027.89550098596</v>
      </c>
      <c r="P47" s="22"/>
    </row>
    <row r="48" spans="1:16" x14ac:dyDescent="0.25">
      <c r="A48" s="12">
        <f t="shared" si="11"/>
        <v>43</v>
      </c>
      <c r="B48" s="12">
        <f t="shared" si="19"/>
        <v>546033474.60118318</v>
      </c>
      <c r="C48" s="12">
        <f t="shared" si="13"/>
        <v>500000</v>
      </c>
      <c r="D48" s="12">
        <f t="shared" si="10"/>
        <v>21500000</v>
      </c>
      <c r="E48" s="12">
        <f t="shared" si="14"/>
        <v>0</v>
      </c>
      <c r="F48" s="12">
        <f t="shared" si="7"/>
        <v>567533474.60118318</v>
      </c>
      <c r="G48" s="12">
        <f t="shared" si="15"/>
        <v>574627643.03369796</v>
      </c>
      <c r="H48" s="13"/>
      <c r="I48" s="14">
        <f t="shared" si="12"/>
        <v>43</v>
      </c>
      <c r="J48" s="12">
        <f t="shared" si="16"/>
        <v>0</v>
      </c>
      <c r="K48" s="15">
        <f t="shared" si="8"/>
        <v>0</v>
      </c>
      <c r="L48" s="12">
        <f t="shared" si="17"/>
        <v>478856.36919474835</v>
      </c>
      <c r="M48" s="12">
        <f t="shared" si="9"/>
        <v>478856.36919474835</v>
      </c>
      <c r="N48" s="22"/>
      <c r="O48" s="15">
        <f t="shared" si="18"/>
        <v>478856.36919474835</v>
      </c>
      <c r="P48" s="22"/>
    </row>
    <row r="49" spans="1:16" x14ac:dyDescent="0.25">
      <c r="A49" s="12">
        <f t="shared" si="11"/>
        <v>44</v>
      </c>
      <c r="B49" s="12">
        <f t="shared" si="19"/>
        <v>574627643.03369796</v>
      </c>
      <c r="C49" s="12">
        <f t="shared" si="13"/>
        <v>500000</v>
      </c>
      <c r="D49" s="12">
        <f t="shared" si="10"/>
        <v>22000000</v>
      </c>
      <c r="E49" s="12">
        <f t="shared" si="14"/>
        <v>0</v>
      </c>
      <c r="F49" s="12">
        <f t="shared" si="7"/>
        <v>596627643.03369796</v>
      </c>
      <c r="G49" s="12">
        <f t="shared" si="15"/>
        <v>604085488.57161915</v>
      </c>
      <c r="H49" s="13"/>
      <c r="I49" s="14">
        <f t="shared" si="12"/>
        <v>44</v>
      </c>
      <c r="J49" s="12">
        <f t="shared" si="16"/>
        <v>0</v>
      </c>
      <c r="K49" s="15">
        <f t="shared" si="8"/>
        <v>0</v>
      </c>
      <c r="L49" s="12">
        <f t="shared" si="17"/>
        <v>503404.57380968262</v>
      </c>
      <c r="M49" s="12">
        <f t="shared" si="9"/>
        <v>503404.57380968262</v>
      </c>
      <c r="N49" s="22"/>
      <c r="O49" s="15">
        <f t="shared" si="18"/>
        <v>503404.57380968262</v>
      </c>
      <c r="P49" s="22"/>
    </row>
    <row r="50" spans="1:16" x14ac:dyDescent="0.25">
      <c r="A50" s="12">
        <f t="shared" si="11"/>
        <v>45</v>
      </c>
      <c r="B50" s="12">
        <f t="shared" si="19"/>
        <v>604085488.57161915</v>
      </c>
      <c r="C50" s="12">
        <f t="shared" si="13"/>
        <v>500000</v>
      </c>
      <c r="D50" s="12">
        <f t="shared" si="10"/>
        <v>22500000</v>
      </c>
      <c r="E50" s="12">
        <f t="shared" si="14"/>
        <v>0</v>
      </c>
      <c r="F50" s="12">
        <f t="shared" si="7"/>
        <v>626585488.57161915</v>
      </c>
      <c r="G50" s="12">
        <f t="shared" si="15"/>
        <v>634417807.17876434</v>
      </c>
      <c r="H50" s="13"/>
      <c r="I50" s="14">
        <f t="shared" si="12"/>
        <v>45</v>
      </c>
      <c r="J50" s="12">
        <f t="shared" si="16"/>
        <v>0</v>
      </c>
      <c r="K50" s="15">
        <f t="shared" si="8"/>
        <v>0</v>
      </c>
      <c r="L50" s="12">
        <f t="shared" si="17"/>
        <v>528681.50598230364</v>
      </c>
      <c r="M50" s="12">
        <f t="shared" si="9"/>
        <v>528681.50598230364</v>
      </c>
      <c r="N50" s="22"/>
      <c r="O50" s="15">
        <f t="shared" si="18"/>
        <v>528681.50598230364</v>
      </c>
      <c r="P50" s="22"/>
    </row>
    <row r="51" spans="1:16" x14ac:dyDescent="0.25">
      <c r="A51" s="12">
        <f t="shared" si="11"/>
        <v>46</v>
      </c>
      <c r="B51" s="12">
        <f t="shared" si="19"/>
        <v>634417807.17876434</v>
      </c>
      <c r="C51" s="12">
        <f t="shared" si="13"/>
        <v>500000</v>
      </c>
      <c r="D51" s="12">
        <f t="shared" si="10"/>
        <v>23000000</v>
      </c>
      <c r="E51" s="12">
        <f t="shared" si="14"/>
        <v>0</v>
      </c>
      <c r="F51" s="12">
        <f t="shared" si="7"/>
        <v>657417807.17876434</v>
      </c>
      <c r="G51" s="12">
        <f t="shared" si="15"/>
        <v>665635529.7684989</v>
      </c>
      <c r="H51" s="13"/>
      <c r="I51" s="14">
        <f t="shared" si="12"/>
        <v>46</v>
      </c>
      <c r="J51" s="12">
        <f t="shared" si="16"/>
        <v>0</v>
      </c>
      <c r="K51" s="15">
        <f t="shared" si="8"/>
        <v>0</v>
      </c>
      <c r="L51" s="12">
        <f t="shared" si="17"/>
        <v>554696.27480708237</v>
      </c>
      <c r="M51" s="12">
        <f t="shared" si="9"/>
        <v>554696.27480708237</v>
      </c>
      <c r="N51" s="22"/>
      <c r="O51" s="15">
        <f t="shared" si="18"/>
        <v>554696.27480708237</v>
      </c>
      <c r="P51" s="22"/>
    </row>
    <row r="52" spans="1:16" x14ac:dyDescent="0.25">
      <c r="A52" s="12">
        <f t="shared" si="11"/>
        <v>47</v>
      </c>
      <c r="B52" s="12">
        <f t="shared" si="19"/>
        <v>665635529.7684989</v>
      </c>
      <c r="C52" s="12">
        <f t="shared" si="13"/>
        <v>500000</v>
      </c>
      <c r="D52" s="12">
        <f t="shared" si="10"/>
        <v>23500000</v>
      </c>
      <c r="E52" s="12">
        <f t="shared" si="14"/>
        <v>0</v>
      </c>
      <c r="F52" s="12">
        <f t="shared" si="7"/>
        <v>689135529.7684989</v>
      </c>
      <c r="G52" s="12">
        <f t="shared" si="15"/>
        <v>697749723.89060509</v>
      </c>
      <c r="H52" s="13"/>
      <c r="I52" s="14">
        <f t="shared" si="12"/>
        <v>47</v>
      </c>
      <c r="J52" s="12">
        <f t="shared" si="16"/>
        <v>0</v>
      </c>
      <c r="K52" s="15">
        <f t="shared" si="8"/>
        <v>0</v>
      </c>
      <c r="L52" s="12">
        <f t="shared" si="17"/>
        <v>581458.10324217088</v>
      </c>
      <c r="M52" s="12">
        <f t="shared" si="9"/>
        <v>581458.10324217088</v>
      </c>
      <c r="N52" s="22"/>
      <c r="O52" s="15">
        <f t="shared" si="18"/>
        <v>581458.10324217088</v>
      </c>
      <c r="P52" s="22"/>
    </row>
    <row r="53" spans="1:16" x14ac:dyDescent="0.25">
      <c r="A53" s="12">
        <f t="shared" si="11"/>
        <v>48</v>
      </c>
      <c r="B53" s="12">
        <f t="shared" si="19"/>
        <v>697749723.89060509</v>
      </c>
      <c r="C53" s="12">
        <f t="shared" si="13"/>
        <v>500000</v>
      </c>
      <c r="D53" s="12">
        <f t="shared" si="10"/>
        <v>24000000</v>
      </c>
      <c r="E53" s="12">
        <f t="shared" si="14"/>
        <v>0</v>
      </c>
      <c r="F53" s="12">
        <f t="shared" si="7"/>
        <v>721749723.89060509</v>
      </c>
      <c r="G53" s="12">
        <f t="shared" si="15"/>
        <v>730771595.43923771</v>
      </c>
      <c r="H53" s="13"/>
      <c r="I53" s="14">
        <f t="shared" si="12"/>
        <v>48</v>
      </c>
      <c r="J53" s="12">
        <f t="shared" si="16"/>
        <v>0</v>
      </c>
      <c r="K53" s="15">
        <f t="shared" si="8"/>
        <v>0</v>
      </c>
      <c r="L53" s="12">
        <f t="shared" si="17"/>
        <v>608976.32953269815</v>
      </c>
      <c r="M53" s="12">
        <f t="shared" si="9"/>
        <v>608976.32953269815</v>
      </c>
      <c r="N53" s="22"/>
      <c r="O53" s="15">
        <f t="shared" si="18"/>
        <v>608976.32953269815</v>
      </c>
      <c r="P53" s="22"/>
    </row>
    <row r="54" spans="1:16" x14ac:dyDescent="0.25">
      <c r="A54" s="12">
        <f t="shared" si="11"/>
        <v>49</v>
      </c>
      <c r="B54" s="12">
        <f t="shared" si="19"/>
        <v>730771595.43923771</v>
      </c>
      <c r="C54" s="12">
        <f t="shared" si="13"/>
        <v>500000</v>
      </c>
      <c r="D54" s="12">
        <f t="shared" si="10"/>
        <v>24500000</v>
      </c>
      <c r="E54" s="12">
        <f t="shared" si="14"/>
        <v>0</v>
      </c>
      <c r="F54" s="12">
        <f t="shared" si="7"/>
        <v>755271595.43923771</v>
      </c>
      <c r="G54" s="12">
        <f t="shared" si="15"/>
        <v>764712490.38222814</v>
      </c>
      <c r="H54" s="13"/>
      <c r="I54" s="14">
        <f t="shared" si="12"/>
        <v>49</v>
      </c>
      <c r="J54" s="12">
        <f t="shared" si="16"/>
        <v>0</v>
      </c>
      <c r="K54" s="15">
        <f t="shared" si="8"/>
        <v>0</v>
      </c>
      <c r="L54" s="12">
        <f t="shared" si="17"/>
        <v>637260.40865185682</v>
      </c>
      <c r="M54" s="12">
        <f t="shared" si="9"/>
        <v>637260.40865185682</v>
      </c>
      <c r="N54" s="21">
        <f>SUM(M54:M65)</f>
        <v>9742734.8933157735</v>
      </c>
      <c r="O54" s="15">
        <f t="shared" si="18"/>
        <v>637260.40865185682</v>
      </c>
      <c r="P54" s="21">
        <f>SUM(O54:O65)</f>
        <v>9742734.8933157735</v>
      </c>
    </row>
    <row r="55" spans="1:16" x14ac:dyDescent="0.25">
      <c r="A55" s="12">
        <f t="shared" si="11"/>
        <v>50</v>
      </c>
      <c r="B55" s="12">
        <f t="shared" si="19"/>
        <v>764712490.38222814</v>
      </c>
      <c r="C55" s="12">
        <f t="shared" si="13"/>
        <v>500000</v>
      </c>
      <c r="D55" s="12">
        <f t="shared" si="10"/>
        <v>25000000</v>
      </c>
      <c r="E55" s="12">
        <f t="shared" si="14"/>
        <v>0</v>
      </c>
      <c r="F55" s="12">
        <f t="shared" si="7"/>
        <v>789712490.38222814</v>
      </c>
      <c r="G55" s="12">
        <f t="shared" si="15"/>
        <v>799583896.51200604</v>
      </c>
      <c r="H55" s="13"/>
      <c r="I55" s="14">
        <f t="shared" si="12"/>
        <v>50</v>
      </c>
      <c r="J55" s="12">
        <f t="shared" si="16"/>
        <v>0</v>
      </c>
      <c r="K55" s="15">
        <f t="shared" si="8"/>
        <v>0</v>
      </c>
      <c r="L55" s="12">
        <f t="shared" si="17"/>
        <v>666319.91376000503</v>
      </c>
      <c r="M55" s="12">
        <f t="shared" si="9"/>
        <v>666319.91376000503</v>
      </c>
      <c r="N55" s="22"/>
      <c r="O55" s="15">
        <f t="shared" si="18"/>
        <v>666319.91376000503</v>
      </c>
      <c r="P55" s="22"/>
    </row>
    <row r="56" spans="1:16" x14ac:dyDescent="0.25">
      <c r="A56" s="12">
        <f t="shared" si="11"/>
        <v>51</v>
      </c>
      <c r="B56" s="12">
        <f t="shared" si="19"/>
        <v>799583896.51200604</v>
      </c>
      <c r="C56" s="12">
        <f t="shared" si="13"/>
        <v>500000</v>
      </c>
      <c r="D56" s="12">
        <f t="shared" si="10"/>
        <v>25500000</v>
      </c>
      <c r="E56" s="12">
        <f t="shared" si="14"/>
        <v>0</v>
      </c>
      <c r="F56" s="12">
        <f t="shared" si="7"/>
        <v>825083896.51200604</v>
      </c>
      <c r="G56" s="12">
        <f t="shared" si="15"/>
        <v>835397445.21840608</v>
      </c>
      <c r="H56" s="13"/>
      <c r="I56" s="14">
        <f t="shared" si="12"/>
        <v>51</v>
      </c>
      <c r="J56" s="12">
        <f t="shared" si="16"/>
        <v>0</v>
      </c>
      <c r="K56" s="15">
        <f t="shared" si="8"/>
        <v>0</v>
      </c>
      <c r="L56" s="12">
        <f t="shared" si="17"/>
        <v>696164.53768200509</v>
      </c>
      <c r="M56" s="12">
        <f t="shared" si="9"/>
        <v>696164.53768200509</v>
      </c>
      <c r="N56" s="22"/>
      <c r="O56" s="15">
        <f t="shared" si="18"/>
        <v>696164.53768200509</v>
      </c>
      <c r="P56" s="22"/>
    </row>
    <row r="57" spans="1:16" x14ac:dyDescent="0.25">
      <c r="A57" s="12">
        <f t="shared" si="11"/>
        <v>52</v>
      </c>
      <c r="B57" s="12">
        <f t="shared" si="19"/>
        <v>835397445.21840608</v>
      </c>
      <c r="C57" s="12">
        <f t="shared" si="13"/>
        <v>500000</v>
      </c>
      <c r="D57" s="12">
        <f t="shared" si="10"/>
        <v>26000000</v>
      </c>
      <c r="E57" s="12">
        <f t="shared" si="14"/>
        <v>0</v>
      </c>
      <c r="F57" s="12">
        <f t="shared" si="7"/>
        <v>861397445.21840608</v>
      </c>
      <c r="G57" s="12">
        <f t="shared" si="15"/>
        <v>872164913.28363621</v>
      </c>
      <c r="H57" s="13"/>
      <c r="I57" s="14">
        <f t="shared" si="12"/>
        <v>52</v>
      </c>
      <c r="J57" s="12">
        <f t="shared" si="16"/>
        <v>0</v>
      </c>
      <c r="K57" s="15">
        <f t="shared" si="8"/>
        <v>0</v>
      </c>
      <c r="L57" s="12">
        <f t="shared" si="17"/>
        <v>726804.09440303023</v>
      </c>
      <c r="M57" s="12">
        <f t="shared" si="9"/>
        <v>726804.09440303023</v>
      </c>
      <c r="N57" s="22"/>
      <c r="O57" s="15">
        <f t="shared" si="18"/>
        <v>726804.09440303023</v>
      </c>
      <c r="P57" s="22"/>
    </row>
    <row r="58" spans="1:16" x14ac:dyDescent="0.25">
      <c r="A58" s="12">
        <f t="shared" si="11"/>
        <v>53</v>
      </c>
      <c r="B58" s="12">
        <f t="shared" si="19"/>
        <v>872164913.28363621</v>
      </c>
      <c r="C58" s="12">
        <f t="shared" si="13"/>
        <v>500000</v>
      </c>
      <c r="D58" s="12">
        <f t="shared" si="10"/>
        <v>26500000</v>
      </c>
      <c r="E58" s="12">
        <f t="shared" si="14"/>
        <v>0</v>
      </c>
      <c r="F58" s="12">
        <f t="shared" si="7"/>
        <v>898664913.28363621</v>
      </c>
      <c r="G58" s="12">
        <f t="shared" si="15"/>
        <v>909898224.69968164</v>
      </c>
      <c r="H58" s="13"/>
      <c r="I58" s="14">
        <f t="shared" si="12"/>
        <v>53</v>
      </c>
      <c r="J58" s="12">
        <f t="shared" si="16"/>
        <v>0</v>
      </c>
      <c r="K58" s="15">
        <f t="shared" si="8"/>
        <v>0</v>
      </c>
      <c r="L58" s="12">
        <f t="shared" si="17"/>
        <v>758248.52058306802</v>
      </c>
      <c r="M58" s="12">
        <f t="shared" si="9"/>
        <v>758248.52058306802</v>
      </c>
      <c r="N58" s="22"/>
      <c r="O58" s="15">
        <f t="shared" si="18"/>
        <v>758248.52058306802</v>
      </c>
      <c r="P58" s="22"/>
    </row>
    <row r="59" spans="1:16" x14ac:dyDescent="0.25">
      <c r="A59" s="12">
        <f t="shared" si="11"/>
        <v>54</v>
      </c>
      <c r="B59" s="12">
        <f t="shared" si="19"/>
        <v>909898224.69968164</v>
      </c>
      <c r="C59" s="12">
        <f t="shared" si="13"/>
        <v>500000</v>
      </c>
      <c r="D59" s="12">
        <f t="shared" si="10"/>
        <v>27000000</v>
      </c>
      <c r="E59" s="12">
        <f t="shared" si="14"/>
        <v>0</v>
      </c>
      <c r="F59" s="12">
        <f t="shared" si="7"/>
        <v>936898224.69968164</v>
      </c>
      <c r="G59" s="12">
        <f t="shared" si="15"/>
        <v>948609452.50842762</v>
      </c>
      <c r="H59" s="13"/>
      <c r="I59" s="14">
        <f t="shared" si="12"/>
        <v>54</v>
      </c>
      <c r="J59" s="12">
        <f t="shared" si="16"/>
        <v>0</v>
      </c>
      <c r="K59" s="15">
        <f t="shared" si="8"/>
        <v>0</v>
      </c>
      <c r="L59" s="12">
        <f t="shared" si="17"/>
        <v>790507.87709035631</v>
      </c>
      <c r="M59" s="12">
        <f t="shared" si="9"/>
        <v>790507.87709035631</v>
      </c>
      <c r="N59" s="22"/>
      <c r="O59" s="15">
        <f t="shared" si="18"/>
        <v>790507.87709035631</v>
      </c>
      <c r="P59" s="22"/>
    </row>
    <row r="60" spans="1:16" x14ac:dyDescent="0.25">
      <c r="A60" s="12">
        <f t="shared" si="11"/>
        <v>55</v>
      </c>
      <c r="B60" s="12">
        <f t="shared" si="19"/>
        <v>948609452.50842762</v>
      </c>
      <c r="C60" s="12">
        <f t="shared" si="13"/>
        <v>500000</v>
      </c>
      <c r="D60" s="12">
        <f t="shared" si="10"/>
        <v>27500000</v>
      </c>
      <c r="E60" s="12">
        <f t="shared" si="14"/>
        <v>0</v>
      </c>
      <c r="F60" s="12">
        <f t="shared" si="7"/>
        <v>976109452.50842762</v>
      </c>
      <c r="G60" s="12">
        <f t="shared" si="15"/>
        <v>988310820.664783</v>
      </c>
      <c r="H60" s="13"/>
      <c r="I60" s="14">
        <f t="shared" si="12"/>
        <v>55</v>
      </c>
      <c r="J60" s="12">
        <f t="shared" si="16"/>
        <v>0</v>
      </c>
      <c r="K60" s="15">
        <f t="shared" si="8"/>
        <v>0</v>
      </c>
      <c r="L60" s="12">
        <f t="shared" si="17"/>
        <v>823592.3505539858</v>
      </c>
      <c r="M60" s="12">
        <f t="shared" si="9"/>
        <v>823592.3505539858</v>
      </c>
      <c r="N60" s="22"/>
      <c r="O60" s="15">
        <f t="shared" si="18"/>
        <v>823592.3505539858</v>
      </c>
      <c r="P60" s="22"/>
    </row>
    <row r="61" spans="1:16" x14ac:dyDescent="0.25">
      <c r="A61" s="12">
        <f t="shared" si="11"/>
        <v>56</v>
      </c>
      <c r="B61" s="12">
        <f t="shared" si="19"/>
        <v>988310820.664783</v>
      </c>
      <c r="C61" s="12">
        <f t="shared" si="13"/>
        <v>500000</v>
      </c>
      <c r="D61" s="12">
        <f t="shared" si="10"/>
        <v>28000000</v>
      </c>
      <c r="E61" s="12">
        <f t="shared" si="14"/>
        <v>0</v>
      </c>
      <c r="F61" s="12">
        <f t="shared" si="7"/>
        <v>1016310820.664783</v>
      </c>
      <c r="G61" s="12">
        <f t="shared" si="15"/>
        <v>1029014705.9230928</v>
      </c>
      <c r="H61" s="13"/>
      <c r="I61" s="14">
        <f t="shared" si="12"/>
        <v>56</v>
      </c>
      <c r="J61" s="12">
        <f t="shared" si="16"/>
        <v>0</v>
      </c>
      <c r="K61" s="15">
        <f t="shared" si="8"/>
        <v>0</v>
      </c>
      <c r="L61" s="12">
        <f t="shared" si="17"/>
        <v>857512.25493591081</v>
      </c>
      <c r="M61" s="12">
        <f t="shared" si="9"/>
        <v>857512.25493591081</v>
      </c>
      <c r="N61" s="22"/>
      <c r="O61" s="15">
        <f t="shared" si="18"/>
        <v>857512.25493591081</v>
      </c>
      <c r="P61" s="22"/>
    </row>
    <row r="62" spans="1:16" x14ac:dyDescent="0.25">
      <c r="A62" s="12">
        <f t="shared" si="11"/>
        <v>57</v>
      </c>
      <c r="B62" s="12">
        <f t="shared" si="19"/>
        <v>1029014705.9230928</v>
      </c>
      <c r="C62" s="12">
        <f t="shared" si="13"/>
        <v>500000</v>
      </c>
      <c r="D62" s="12">
        <f t="shared" si="10"/>
        <v>28500000</v>
      </c>
      <c r="E62" s="12">
        <f t="shared" si="14"/>
        <v>0</v>
      </c>
      <c r="F62" s="12">
        <f t="shared" si="7"/>
        <v>1057514705.9230928</v>
      </c>
      <c r="G62" s="12">
        <f t="shared" si="15"/>
        <v>1070733639.7471315</v>
      </c>
      <c r="H62" s="13"/>
      <c r="I62" s="14">
        <f t="shared" si="12"/>
        <v>57</v>
      </c>
      <c r="J62" s="12">
        <f t="shared" si="16"/>
        <v>0</v>
      </c>
      <c r="K62" s="15">
        <f t="shared" si="8"/>
        <v>0</v>
      </c>
      <c r="L62" s="12">
        <f t="shared" si="17"/>
        <v>892278.03312260949</v>
      </c>
      <c r="M62" s="12">
        <f t="shared" si="9"/>
        <v>892278.03312260949</v>
      </c>
      <c r="N62" s="22"/>
      <c r="O62" s="15">
        <f t="shared" si="18"/>
        <v>892278.03312260949</v>
      </c>
      <c r="P62" s="22"/>
    </row>
    <row r="63" spans="1:16" x14ac:dyDescent="0.25">
      <c r="A63" s="12">
        <f t="shared" si="11"/>
        <v>58</v>
      </c>
      <c r="B63" s="12">
        <f t="shared" si="19"/>
        <v>1070733639.7471315</v>
      </c>
      <c r="C63" s="12">
        <f t="shared" si="13"/>
        <v>500000</v>
      </c>
      <c r="D63" s="12">
        <f t="shared" si="10"/>
        <v>29000000</v>
      </c>
      <c r="E63" s="12">
        <f t="shared" si="14"/>
        <v>0</v>
      </c>
      <c r="F63" s="12">
        <f t="shared" si="7"/>
        <v>1099733639.7471313</v>
      </c>
      <c r="G63" s="12">
        <f t="shared" si="15"/>
        <v>1113480310.2439704</v>
      </c>
      <c r="H63" s="13"/>
      <c r="I63" s="14">
        <f t="shared" si="12"/>
        <v>58</v>
      </c>
      <c r="J63" s="12">
        <f t="shared" si="16"/>
        <v>0</v>
      </c>
      <c r="K63" s="15">
        <f t="shared" si="8"/>
        <v>0</v>
      </c>
      <c r="L63" s="12">
        <f t="shared" si="17"/>
        <v>927900.25853664195</v>
      </c>
      <c r="M63" s="12">
        <f t="shared" si="9"/>
        <v>927900.25853664195</v>
      </c>
      <c r="N63" s="22"/>
      <c r="O63" s="15">
        <f t="shared" si="18"/>
        <v>927900.25853664195</v>
      </c>
      <c r="P63" s="22"/>
    </row>
    <row r="64" spans="1:16" x14ac:dyDescent="0.25">
      <c r="A64" s="12">
        <f t="shared" si="11"/>
        <v>59</v>
      </c>
      <c r="B64" s="12">
        <f t="shared" si="19"/>
        <v>1113480310.2439704</v>
      </c>
      <c r="C64" s="12">
        <f t="shared" si="13"/>
        <v>500000</v>
      </c>
      <c r="D64" s="12">
        <f t="shared" si="10"/>
        <v>29500000</v>
      </c>
      <c r="E64" s="12">
        <f t="shared" si="14"/>
        <v>0</v>
      </c>
      <c r="F64" s="12">
        <f t="shared" si="7"/>
        <v>1142980310.2439704</v>
      </c>
      <c r="G64" s="12">
        <f t="shared" si="15"/>
        <v>1157267564.12202</v>
      </c>
      <c r="H64" s="13"/>
      <c r="I64" s="14">
        <f t="shared" si="12"/>
        <v>59</v>
      </c>
      <c r="J64" s="12">
        <f t="shared" si="16"/>
        <v>0</v>
      </c>
      <c r="K64" s="15">
        <f t="shared" si="8"/>
        <v>0</v>
      </c>
      <c r="L64" s="12">
        <f t="shared" si="17"/>
        <v>964389.63676835003</v>
      </c>
      <c r="M64" s="12">
        <f t="shared" si="9"/>
        <v>964389.63676835003</v>
      </c>
      <c r="N64" s="22"/>
      <c r="O64" s="15">
        <f t="shared" si="18"/>
        <v>964389.63676835003</v>
      </c>
      <c r="P64" s="22"/>
    </row>
    <row r="65" spans="1:16" x14ac:dyDescent="0.25">
      <c r="A65" s="12">
        <f t="shared" si="11"/>
        <v>60</v>
      </c>
      <c r="B65" s="12">
        <f t="shared" si="19"/>
        <v>1157267564.12202</v>
      </c>
      <c r="C65" s="12">
        <f t="shared" si="13"/>
        <v>500000</v>
      </c>
      <c r="D65" s="12">
        <f t="shared" si="10"/>
        <v>30000000</v>
      </c>
      <c r="E65" s="12">
        <f t="shared" si="14"/>
        <v>0</v>
      </c>
      <c r="F65" s="12">
        <f t="shared" si="7"/>
        <v>1187267564.12202</v>
      </c>
      <c r="G65" s="12">
        <f t="shared" si="15"/>
        <v>1202108408.6735454</v>
      </c>
      <c r="H65" s="13"/>
      <c r="I65" s="14">
        <f t="shared" si="12"/>
        <v>60</v>
      </c>
      <c r="J65" s="12">
        <f t="shared" si="16"/>
        <v>0</v>
      </c>
      <c r="K65" s="15">
        <f t="shared" si="8"/>
        <v>0</v>
      </c>
      <c r="L65" s="12">
        <f t="shared" si="17"/>
        <v>1001757.0072279545</v>
      </c>
      <c r="M65" s="12">
        <f t="shared" si="9"/>
        <v>1001757.0072279545</v>
      </c>
      <c r="N65" s="22"/>
      <c r="O65" s="15">
        <f t="shared" si="18"/>
        <v>1001757.0072279545</v>
      </c>
      <c r="P65" s="22"/>
    </row>
    <row r="66" spans="1:16" x14ac:dyDescent="0.25">
      <c r="A66" s="12">
        <f t="shared" si="11"/>
        <v>61</v>
      </c>
      <c r="B66" s="12">
        <f t="shared" si="19"/>
        <v>1202108408.6735454</v>
      </c>
      <c r="C66" s="12">
        <f t="shared" si="13"/>
        <v>500000</v>
      </c>
      <c r="D66" s="12">
        <f t="shared" si="10"/>
        <v>30500000</v>
      </c>
      <c r="E66" s="12">
        <f t="shared" si="14"/>
        <v>0</v>
      </c>
      <c r="F66" s="12">
        <f t="shared" si="7"/>
        <v>1232608408.6735454</v>
      </c>
      <c r="G66" s="12">
        <f t="shared" si="15"/>
        <v>1248016013.7819648</v>
      </c>
      <c r="H66" s="13"/>
      <c r="I66" s="14">
        <f t="shared" si="12"/>
        <v>61</v>
      </c>
      <c r="J66" s="12">
        <f t="shared" si="16"/>
        <v>0</v>
      </c>
      <c r="K66" s="15">
        <f t="shared" si="8"/>
        <v>0</v>
      </c>
      <c r="L66" s="12">
        <f t="shared" si="17"/>
        <v>1040013.3448183039</v>
      </c>
      <c r="M66" s="12">
        <f t="shared" si="9"/>
        <v>1040013.3448183039</v>
      </c>
      <c r="N66" s="21">
        <f>SUM(M66:M77)</f>
        <v>15270729.588737646</v>
      </c>
      <c r="O66" s="15">
        <f t="shared" si="18"/>
        <v>1040013.3448183039</v>
      </c>
      <c r="P66" s="21">
        <f>SUM(O66:O77)</f>
        <v>15270729.588737646</v>
      </c>
    </row>
    <row r="67" spans="1:16" x14ac:dyDescent="0.25">
      <c r="A67" s="12">
        <f t="shared" si="11"/>
        <v>62</v>
      </c>
      <c r="B67" s="12">
        <f t="shared" si="19"/>
        <v>1248016013.7819648</v>
      </c>
      <c r="C67" s="12">
        <f t="shared" si="13"/>
        <v>500000</v>
      </c>
      <c r="D67" s="12">
        <f t="shared" si="10"/>
        <v>31000000</v>
      </c>
      <c r="E67" s="12">
        <f t="shared" si="14"/>
        <v>0</v>
      </c>
      <c r="F67" s="12">
        <f t="shared" si="7"/>
        <v>1279016013.7819648</v>
      </c>
      <c r="G67" s="12">
        <f t="shared" si="15"/>
        <v>1295003713.9542394</v>
      </c>
      <c r="H67" s="13"/>
      <c r="I67" s="14">
        <f t="shared" si="12"/>
        <v>62</v>
      </c>
      <c r="J67" s="12">
        <f t="shared" si="16"/>
        <v>0</v>
      </c>
      <c r="K67" s="15">
        <f t="shared" si="8"/>
        <v>0</v>
      </c>
      <c r="L67" s="12">
        <f t="shared" si="17"/>
        <v>1079169.7616285328</v>
      </c>
      <c r="M67" s="12">
        <f t="shared" si="9"/>
        <v>1079169.7616285328</v>
      </c>
      <c r="N67" s="22"/>
      <c r="O67" s="15">
        <f t="shared" si="18"/>
        <v>1079169.7616285328</v>
      </c>
      <c r="P67" s="22"/>
    </row>
    <row r="68" spans="1:16" x14ac:dyDescent="0.25">
      <c r="A68" s="12">
        <f t="shared" si="11"/>
        <v>63</v>
      </c>
      <c r="B68" s="12">
        <f t="shared" si="19"/>
        <v>1295003713.9542394</v>
      </c>
      <c r="C68" s="12">
        <f t="shared" si="13"/>
        <v>500000</v>
      </c>
      <c r="D68" s="12">
        <f t="shared" si="10"/>
        <v>31500000</v>
      </c>
      <c r="E68" s="12">
        <f t="shared" si="14"/>
        <v>0</v>
      </c>
      <c r="F68" s="12">
        <f t="shared" si="7"/>
        <v>1326503713.9542394</v>
      </c>
      <c r="G68" s="12">
        <f t="shared" si="15"/>
        <v>1343085010.3786674</v>
      </c>
      <c r="H68" s="13"/>
      <c r="I68" s="14">
        <f t="shared" si="12"/>
        <v>63</v>
      </c>
      <c r="J68" s="12">
        <f t="shared" si="16"/>
        <v>0</v>
      </c>
      <c r="K68" s="15">
        <f t="shared" si="8"/>
        <v>0</v>
      </c>
      <c r="L68" s="12">
        <f t="shared" si="17"/>
        <v>1119237.5086488894</v>
      </c>
      <c r="M68" s="12">
        <f t="shared" si="9"/>
        <v>1119237.5086488894</v>
      </c>
      <c r="N68" s="22"/>
      <c r="O68" s="15">
        <f t="shared" si="18"/>
        <v>1119237.5086488894</v>
      </c>
      <c r="P68" s="22"/>
    </row>
    <row r="69" spans="1:16" x14ac:dyDescent="0.25">
      <c r="A69" s="12">
        <f t="shared" si="11"/>
        <v>64</v>
      </c>
      <c r="B69" s="12">
        <f t="shared" si="19"/>
        <v>1343085010.3786674</v>
      </c>
      <c r="C69" s="12">
        <f t="shared" si="13"/>
        <v>500000</v>
      </c>
      <c r="D69" s="12">
        <f t="shared" si="10"/>
        <v>32000000</v>
      </c>
      <c r="E69" s="12">
        <f t="shared" si="14"/>
        <v>0</v>
      </c>
      <c r="F69" s="12">
        <f t="shared" si="7"/>
        <v>1375085010.3786674</v>
      </c>
      <c r="G69" s="12">
        <f t="shared" si="15"/>
        <v>1392273573.0084007</v>
      </c>
      <c r="H69" s="13"/>
      <c r="I69" s="14">
        <f t="shared" si="12"/>
        <v>64</v>
      </c>
      <c r="J69" s="12">
        <f t="shared" si="16"/>
        <v>0</v>
      </c>
      <c r="K69" s="15">
        <f t="shared" si="8"/>
        <v>0</v>
      </c>
      <c r="L69" s="12">
        <f t="shared" si="17"/>
        <v>1160227.9775070006</v>
      </c>
      <c r="M69" s="12">
        <f t="shared" si="9"/>
        <v>1160227.9775070006</v>
      </c>
      <c r="N69" s="22"/>
      <c r="O69" s="15">
        <f t="shared" si="18"/>
        <v>1160227.9775070006</v>
      </c>
      <c r="P69" s="22"/>
    </row>
    <row r="70" spans="1:16" x14ac:dyDescent="0.25">
      <c r="A70" s="12">
        <f t="shared" si="11"/>
        <v>65</v>
      </c>
      <c r="B70" s="12">
        <f t="shared" si="19"/>
        <v>1392273573.0084007</v>
      </c>
      <c r="C70" s="12">
        <f t="shared" ref="C70:C101" si="20">$B$3</f>
        <v>500000</v>
      </c>
      <c r="D70" s="12">
        <f t="shared" si="10"/>
        <v>32500000</v>
      </c>
      <c r="E70" s="12">
        <f t="shared" ref="E70:E101" si="21">$A$3</f>
        <v>0</v>
      </c>
      <c r="F70" s="12">
        <f t="shared" si="7"/>
        <v>1424773573.0084007</v>
      </c>
      <c r="G70" s="12">
        <f t="shared" ref="G70:G101" si="22">F70+(F70*$C$3/12)</f>
        <v>1442583242.6710057</v>
      </c>
      <c r="H70" s="13"/>
      <c r="I70" s="14">
        <f t="shared" si="12"/>
        <v>65</v>
      </c>
      <c r="J70" s="12">
        <f t="shared" ref="J70:J101" si="23">C70*36*$K$3</f>
        <v>0</v>
      </c>
      <c r="K70" s="15">
        <f t="shared" si="8"/>
        <v>0</v>
      </c>
      <c r="L70" s="12">
        <f t="shared" ref="L70:L101" si="24">G70*$L$3/12</f>
        <v>1202152.7022258381</v>
      </c>
      <c r="M70" s="12">
        <f t="shared" si="9"/>
        <v>1202152.7022258381</v>
      </c>
      <c r="N70" s="22"/>
      <c r="O70" s="15">
        <f t="shared" ref="O70:O101" si="25">G70*$O$3/12</f>
        <v>1202152.7022258381</v>
      </c>
      <c r="P70" s="22"/>
    </row>
    <row r="71" spans="1:16" x14ac:dyDescent="0.25">
      <c r="A71" s="12">
        <f t="shared" si="11"/>
        <v>66</v>
      </c>
      <c r="B71" s="12">
        <f t="shared" ref="B71:B102" si="26">G70</f>
        <v>1442583242.6710057</v>
      </c>
      <c r="C71" s="12">
        <f t="shared" si="20"/>
        <v>500000</v>
      </c>
      <c r="D71" s="12">
        <f t="shared" si="10"/>
        <v>33000000</v>
      </c>
      <c r="E71" s="12">
        <f t="shared" si="21"/>
        <v>0</v>
      </c>
      <c r="F71" s="12">
        <f t="shared" ref="F71:F125" si="27">B71+D71+E71</f>
        <v>1475583242.6710057</v>
      </c>
      <c r="G71" s="12">
        <f t="shared" si="22"/>
        <v>1494028033.2043934</v>
      </c>
      <c r="H71" s="13"/>
      <c r="I71" s="14">
        <f t="shared" si="12"/>
        <v>66</v>
      </c>
      <c r="J71" s="12">
        <f t="shared" si="23"/>
        <v>0</v>
      </c>
      <c r="K71" s="15">
        <f t="shared" ref="K71:K125" si="28">E71*$K$3</f>
        <v>0</v>
      </c>
      <c r="L71" s="12">
        <f t="shared" si="24"/>
        <v>1245023.3610036613</v>
      </c>
      <c r="M71" s="12">
        <f t="shared" ref="M71:M125" si="29">J71+K71+L71</f>
        <v>1245023.3610036613</v>
      </c>
      <c r="N71" s="22"/>
      <c r="O71" s="15">
        <f t="shared" si="25"/>
        <v>1245023.3610036613</v>
      </c>
      <c r="P71" s="22"/>
    </row>
    <row r="72" spans="1:16" x14ac:dyDescent="0.25">
      <c r="A72" s="12">
        <f t="shared" si="11"/>
        <v>67</v>
      </c>
      <c r="B72" s="12">
        <f t="shared" si="26"/>
        <v>1494028033.2043934</v>
      </c>
      <c r="C72" s="12">
        <f t="shared" si="20"/>
        <v>500000</v>
      </c>
      <c r="D72" s="12">
        <f t="shared" si="10"/>
        <v>33500000</v>
      </c>
      <c r="E72" s="12">
        <f t="shared" si="21"/>
        <v>0</v>
      </c>
      <c r="F72" s="12">
        <f t="shared" si="27"/>
        <v>1527528033.2043934</v>
      </c>
      <c r="G72" s="12">
        <f t="shared" si="22"/>
        <v>1546622133.6194482</v>
      </c>
      <c r="H72" s="13"/>
      <c r="I72" s="14">
        <f t="shared" si="12"/>
        <v>67</v>
      </c>
      <c r="J72" s="12">
        <f t="shared" si="23"/>
        <v>0</v>
      </c>
      <c r="K72" s="15">
        <f t="shared" si="28"/>
        <v>0</v>
      </c>
      <c r="L72" s="12">
        <f t="shared" si="24"/>
        <v>1288851.7780162068</v>
      </c>
      <c r="M72" s="12">
        <f t="shared" si="29"/>
        <v>1288851.7780162068</v>
      </c>
      <c r="N72" s="22"/>
      <c r="O72" s="15">
        <f t="shared" si="25"/>
        <v>1288851.7780162068</v>
      </c>
      <c r="P72" s="22"/>
    </row>
    <row r="73" spans="1:16" x14ac:dyDescent="0.25">
      <c r="A73" s="12">
        <f t="shared" si="11"/>
        <v>68</v>
      </c>
      <c r="B73" s="12">
        <f t="shared" si="26"/>
        <v>1546622133.6194482</v>
      </c>
      <c r="C73" s="12">
        <f t="shared" si="20"/>
        <v>500000</v>
      </c>
      <c r="D73" s="12">
        <f t="shared" ref="D73:D125" si="30">D72+C73</f>
        <v>34000000</v>
      </c>
      <c r="E73" s="12">
        <f t="shared" si="21"/>
        <v>0</v>
      </c>
      <c r="F73" s="12">
        <f t="shared" si="27"/>
        <v>1580622133.6194482</v>
      </c>
      <c r="G73" s="12">
        <f t="shared" si="22"/>
        <v>1600379910.2896912</v>
      </c>
      <c r="H73" s="13"/>
      <c r="I73" s="14">
        <f t="shared" si="12"/>
        <v>68</v>
      </c>
      <c r="J73" s="12">
        <f t="shared" si="23"/>
        <v>0</v>
      </c>
      <c r="K73" s="15">
        <f t="shared" si="28"/>
        <v>0</v>
      </c>
      <c r="L73" s="12">
        <f t="shared" si="24"/>
        <v>1333649.9252414093</v>
      </c>
      <c r="M73" s="12">
        <f t="shared" si="29"/>
        <v>1333649.9252414093</v>
      </c>
      <c r="N73" s="22"/>
      <c r="O73" s="15">
        <f t="shared" si="25"/>
        <v>1333649.9252414093</v>
      </c>
      <c r="P73" s="22"/>
    </row>
    <row r="74" spans="1:16" x14ac:dyDescent="0.25">
      <c r="A74" s="12">
        <f t="shared" si="11"/>
        <v>69</v>
      </c>
      <c r="B74" s="12">
        <f t="shared" si="26"/>
        <v>1600379910.2896912</v>
      </c>
      <c r="C74" s="12">
        <f t="shared" si="20"/>
        <v>500000</v>
      </c>
      <c r="D74" s="12">
        <f t="shared" si="30"/>
        <v>34500000</v>
      </c>
      <c r="E74" s="12">
        <f t="shared" si="21"/>
        <v>0</v>
      </c>
      <c r="F74" s="12">
        <f t="shared" si="27"/>
        <v>1634879910.2896912</v>
      </c>
      <c r="G74" s="12">
        <f t="shared" si="22"/>
        <v>1655315909.1683123</v>
      </c>
      <c r="H74" s="13"/>
      <c r="I74" s="14">
        <f t="shared" si="12"/>
        <v>69</v>
      </c>
      <c r="J74" s="12">
        <f t="shared" si="23"/>
        <v>0</v>
      </c>
      <c r="K74" s="15">
        <f t="shared" si="28"/>
        <v>0</v>
      </c>
      <c r="L74" s="12">
        <f t="shared" si="24"/>
        <v>1379429.924306927</v>
      </c>
      <c r="M74" s="12">
        <f t="shared" si="29"/>
        <v>1379429.924306927</v>
      </c>
      <c r="N74" s="22"/>
      <c r="O74" s="15">
        <f t="shared" si="25"/>
        <v>1379429.924306927</v>
      </c>
      <c r="P74" s="22"/>
    </row>
    <row r="75" spans="1:16" x14ac:dyDescent="0.25">
      <c r="A75" s="12">
        <f t="shared" si="11"/>
        <v>70</v>
      </c>
      <c r="B75" s="12">
        <f t="shared" si="26"/>
        <v>1655315909.1683123</v>
      </c>
      <c r="C75" s="12">
        <f t="shared" si="20"/>
        <v>500000</v>
      </c>
      <c r="D75" s="12">
        <f t="shared" si="30"/>
        <v>35000000</v>
      </c>
      <c r="E75" s="12">
        <f t="shared" si="21"/>
        <v>0</v>
      </c>
      <c r="F75" s="12">
        <f t="shared" si="27"/>
        <v>1690315909.1683123</v>
      </c>
      <c r="G75" s="12">
        <f t="shared" si="22"/>
        <v>1711444858.0329163</v>
      </c>
      <c r="H75" s="13"/>
      <c r="I75" s="14">
        <f t="shared" si="12"/>
        <v>70</v>
      </c>
      <c r="J75" s="12">
        <f t="shared" si="23"/>
        <v>0</v>
      </c>
      <c r="K75" s="15">
        <f t="shared" si="28"/>
        <v>0</v>
      </c>
      <c r="L75" s="12">
        <f t="shared" si="24"/>
        <v>1426204.0483607638</v>
      </c>
      <c r="M75" s="12">
        <f t="shared" si="29"/>
        <v>1426204.0483607638</v>
      </c>
      <c r="N75" s="22"/>
      <c r="O75" s="15">
        <f t="shared" si="25"/>
        <v>1426204.0483607638</v>
      </c>
      <c r="P75" s="22"/>
    </row>
    <row r="76" spans="1:16" x14ac:dyDescent="0.25">
      <c r="A76" s="12">
        <f t="shared" si="11"/>
        <v>71</v>
      </c>
      <c r="B76" s="12">
        <f t="shared" si="26"/>
        <v>1711444858.0329163</v>
      </c>
      <c r="C76" s="12">
        <f t="shared" si="20"/>
        <v>500000</v>
      </c>
      <c r="D76" s="12">
        <f t="shared" si="30"/>
        <v>35500000</v>
      </c>
      <c r="E76" s="12">
        <f t="shared" si="21"/>
        <v>0</v>
      </c>
      <c r="F76" s="12">
        <f t="shared" si="27"/>
        <v>1746944858.0329163</v>
      </c>
      <c r="G76" s="12">
        <f t="shared" si="22"/>
        <v>1768781668.7583277</v>
      </c>
      <c r="H76" s="13"/>
      <c r="I76" s="14">
        <f t="shared" si="12"/>
        <v>71</v>
      </c>
      <c r="J76" s="12">
        <f t="shared" si="23"/>
        <v>0</v>
      </c>
      <c r="K76" s="15">
        <f t="shared" si="28"/>
        <v>0</v>
      </c>
      <c r="L76" s="12">
        <f t="shared" si="24"/>
        <v>1473984.7239652732</v>
      </c>
      <c r="M76" s="12">
        <f t="shared" si="29"/>
        <v>1473984.7239652732</v>
      </c>
      <c r="N76" s="22"/>
      <c r="O76" s="15">
        <f t="shared" si="25"/>
        <v>1473984.7239652732</v>
      </c>
      <c r="P76" s="22"/>
    </row>
    <row r="77" spans="1:16" x14ac:dyDescent="0.25">
      <c r="A77" s="12">
        <f t="shared" si="11"/>
        <v>72</v>
      </c>
      <c r="B77" s="12">
        <f t="shared" si="26"/>
        <v>1768781668.7583277</v>
      </c>
      <c r="C77" s="12">
        <f t="shared" si="20"/>
        <v>500000</v>
      </c>
      <c r="D77" s="12">
        <f t="shared" si="30"/>
        <v>36000000</v>
      </c>
      <c r="E77" s="12">
        <f t="shared" si="21"/>
        <v>0</v>
      </c>
      <c r="F77" s="12">
        <f t="shared" si="27"/>
        <v>1804781668.7583277</v>
      </c>
      <c r="G77" s="12">
        <f t="shared" si="22"/>
        <v>1827341439.6178069</v>
      </c>
      <c r="H77" s="13"/>
      <c r="I77" s="14">
        <f t="shared" si="12"/>
        <v>72</v>
      </c>
      <c r="J77" s="12">
        <f t="shared" si="23"/>
        <v>0</v>
      </c>
      <c r="K77" s="15">
        <f t="shared" si="28"/>
        <v>0</v>
      </c>
      <c r="L77" s="12">
        <f t="shared" si="24"/>
        <v>1522784.5330148393</v>
      </c>
      <c r="M77" s="12">
        <f t="shared" si="29"/>
        <v>1522784.5330148393</v>
      </c>
      <c r="N77" s="22"/>
      <c r="O77" s="15">
        <f t="shared" si="25"/>
        <v>1522784.5330148393</v>
      </c>
      <c r="P77" s="22"/>
    </row>
    <row r="78" spans="1:16" x14ac:dyDescent="0.25">
      <c r="A78" s="12">
        <f t="shared" si="11"/>
        <v>73</v>
      </c>
      <c r="B78" s="12">
        <f t="shared" si="26"/>
        <v>1827341439.6178069</v>
      </c>
      <c r="C78" s="12">
        <f t="shared" si="20"/>
        <v>500000</v>
      </c>
      <c r="D78" s="12">
        <f t="shared" si="30"/>
        <v>36500000</v>
      </c>
      <c r="E78" s="12">
        <f t="shared" si="21"/>
        <v>0</v>
      </c>
      <c r="F78" s="12">
        <f t="shared" si="27"/>
        <v>1863841439.6178069</v>
      </c>
      <c r="G78" s="12">
        <f t="shared" si="22"/>
        <v>1887139457.6130295</v>
      </c>
      <c r="H78" s="13"/>
      <c r="I78" s="14">
        <f t="shared" si="12"/>
        <v>73</v>
      </c>
      <c r="J78" s="12">
        <f t="shared" si="23"/>
        <v>0</v>
      </c>
      <c r="K78" s="15">
        <f t="shared" si="28"/>
        <v>0</v>
      </c>
      <c r="L78" s="12">
        <f t="shared" si="24"/>
        <v>1572616.2146775248</v>
      </c>
      <c r="M78" s="12">
        <f t="shared" si="29"/>
        <v>1572616.2146775248</v>
      </c>
      <c r="N78" s="21">
        <f>SUM(M78:M89)</f>
        <v>22468641.361531131</v>
      </c>
      <c r="O78" s="15">
        <f t="shared" si="25"/>
        <v>1572616.2146775248</v>
      </c>
      <c r="P78" s="21">
        <f>SUM(O78:O89)</f>
        <v>22468641.361531131</v>
      </c>
    </row>
    <row r="79" spans="1:16" x14ac:dyDescent="0.25">
      <c r="A79" s="12">
        <f t="shared" si="11"/>
        <v>74</v>
      </c>
      <c r="B79" s="12">
        <f t="shared" si="26"/>
        <v>1887139457.6130295</v>
      </c>
      <c r="C79" s="12">
        <f t="shared" si="20"/>
        <v>500000</v>
      </c>
      <c r="D79" s="12">
        <f t="shared" si="30"/>
        <v>37000000</v>
      </c>
      <c r="E79" s="12">
        <f t="shared" si="21"/>
        <v>0</v>
      </c>
      <c r="F79" s="12">
        <f t="shared" si="27"/>
        <v>1924139457.6130295</v>
      </c>
      <c r="G79" s="12">
        <f t="shared" si="22"/>
        <v>1948191200.8331923</v>
      </c>
      <c r="H79" s="13"/>
      <c r="I79" s="14">
        <f t="shared" si="12"/>
        <v>74</v>
      </c>
      <c r="J79" s="12">
        <f t="shared" si="23"/>
        <v>0</v>
      </c>
      <c r="K79" s="15">
        <f t="shared" si="28"/>
        <v>0</v>
      </c>
      <c r="L79" s="12">
        <f t="shared" si="24"/>
        <v>1623492.6673609938</v>
      </c>
      <c r="M79" s="12">
        <f t="shared" si="29"/>
        <v>1623492.6673609938</v>
      </c>
      <c r="N79" s="22"/>
      <c r="O79" s="15">
        <f t="shared" si="25"/>
        <v>1623492.6673609938</v>
      </c>
      <c r="P79" s="22"/>
    </row>
    <row r="80" spans="1:16" x14ac:dyDescent="0.25">
      <c r="A80" s="12">
        <f t="shared" si="11"/>
        <v>75</v>
      </c>
      <c r="B80" s="12">
        <f t="shared" si="26"/>
        <v>1948191200.8331923</v>
      </c>
      <c r="C80" s="12">
        <f t="shared" si="20"/>
        <v>500000</v>
      </c>
      <c r="D80" s="12">
        <f t="shared" si="30"/>
        <v>37500000</v>
      </c>
      <c r="E80" s="12">
        <f t="shared" si="21"/>
        <v>0</v>
      </c>
      <c r="F80" s="12">
        <f t="shared" si="27"/>
        <v>1985691200.8331923</v>
      </c>
      <c r="G80" s="12">
        <f t="shared" si="22"/>
        <v>2010512340.8436072</v>
      </c>
      <c r="H80" s="13"/>
      <c r="I80" s="14">
        <f t="shared" si="12"/>
        <v>75</v>
      </c>
      <c r="J80" s="12">
        <f t="shared" si="23"/>
        <v>0</v>
      </c>
      <c r="K80" s="15">
        <f t="shared" si="28"/>
        <v>0</v>
      </c>
      <c r="L80" s="12">
        <f t="shared" si="24"/>
        <v>1675426.950703006</v>
      </c>
      <c r="M80" s="12">
        <f t="shared" si="29"/>
        <v>1675426.950703006</v>
      </c>
      <c r="N80" s="22"/>
      <c r="O80" s="15">
        <f t="shared" si="25"/>
        <v>1675426.950703006</v>
      </c>
      <c r="P80" s="22"/>
    </row>
    <row r="81" spans="1:16" x14ac:dyDescent="0.25">
      <c r="A81" s="12">
        <f t="shared" si="11"/>
        <v>76</v>
      </c>
      <c r="B81" s="12">
        <f t="shared" si="26"/>
        <v>2010512340.8436072</v>
      </c>
      <c r="C81" s="12">
        <f t="shared" si="20"/>
        <v>500000</v>
      </c>
      <c r="D81" s="12">
        <f t="shared" si="30"/>
        <v>38000000</v>
      </c>
      <c r="E81" s="12">
        <f t="shared" si="21"/>
        <v>0</v>
      </c>
      <c r="F81" s="12">
        <f t="shared" si="27"/>
        <v>2048512340.8436072</v>
      </c>
      <c r="G81" s="12">
        <f t="shared" si="22"/>
        <v>2074118745.1041522</v>
      </c>
      <c r="H81" s="13"/>
      <c r="I81" s="14">
        <f t="shared" si="12"/>
        <v>76</v>
      </c>
      <c r="J81" s="12">
        <f t="shared" si="23"/>
        <v>0</v>
      </c>
      <c r="K81" s="15">
        <f t="shared" si="28"/>
        <v>0</v>
      </c>
      <c r="L81" s="12">
        <f t="shared" si="24"/>
        <v>1728432.2875867935</v>
      </c>
      <c r="M81" s="12">
        <f t="shared" si="29"/>
        <v>1728432.2875867935</v>
      </c>
      <c r="N81" s="22"/>
      <c r="O81" s="15">
        <f t="shared" si="25"/>
        <v>1728432.2875867935</v>
      </c>
      <c r="P81" s="22"/>
    </row>
    <row r="82" spans="1:16" x14ac:dyDescent="0.25">
      <c r="A82" s="12">
        <f t="shared" si="11"/>
        <v>77</v>
      </c>
      <c r="B82" s="12">
        <f t="shared" si="26"/>
        <v>2074118745.1041522</v>
      </c>
      <c r="C82" s="12">
        <f t="shared" si="20"/>
        <v>500000</v>
      </c>
      <c r="D82" s="12">
        <f t="shared" si="30"/>
        <v>38500000</v>
      </c>
      <c r="E82" s="12">
        <f t="shared" si="21"/>
        <v>0</v>
      </c>
      <c r="F82" s="12">
        <f t="shared" si="27"/>
        <v>2112618745.1041522</v>
      </c>
      <c r="G82" s="12">
        <f t="shared" si="22"/>
        <v>2139026479.4179542</v>
      </c>
      <c r="H82" s="13"/>
      <c r="I82" s="14">
        <f t="shared" si="12"/>
        <v>77</v>
      </c>
      <c r="J82" s="12">
        <f t="shared" si="23"/>
        <v>0</v>
      </c>
      <c r="K82" s="15">
        <f t="shared" si="28"/>
        <v>0</v>
      </c>
      <c r="L82" s="12">
        <f t="shared" si="24"/>
        <v>1782522.0661816287</v>
      </c>
      <c r="M82" s="12">
        <f t="shared" si="29"/>
        <v>1782522.0661816287</v>
      </c>
      <c r="N82" s="22"/>
      <c r="O82" s="15">
        <f t="shared" si="25"/>
        <v>1782522.0661816287</v>
      </c>
      <c r="P82" s="22"/>
    </row>
    <row r="83" spans="1:16" x14ac:dyDescent="0.25">
      <c r="A83" s="12">
        <f t="shared" si="11"/>
        <v>78</v>
      </c>
      <c r="B83" s="12">
        <f t="shared" si="26"/>
        <v>2139026479.4179542</v>
      </c>
      <c r="C83" s="12">
        <f t="shared" si="20"/>
        <v>500000</v>
      </c>
      <c r="D83" s="12">
        <f t="shared" si="30"/>
        <v>39000000</v>
      </c>
      <c r="E83" s="12">
        <f t="shared" si="21"/>
        <v>0</v>
      </c>
      <c r="F83" s="12">
        <f t="shared" si="27"/>
        <v>2178026479.4179544</v>
      </c>
      <c r="G83" s="12">
        <f t="shared" si="22"/>
        <v>2205251810.4106789</v>
      </c>
      <c r="H83" s="13"/>
      <c r="I83" s="14">
        <f t="shared" si="12"/>
        <v>78</v>
      </c>
      <c r="J83" s="12">
        <f t="shared" si="23"/>
        <v>0</v>
      </c>
      <c r="K83" s="15">
        <f t="shared" si="28"/>
        <v>0</v>
      </c>
      <c r="L83" s="12">
        <f t="shared" si="24"/>
        <v>1837709.842008899</v>
      </c>
      <c r="M83" s="12">
        <f t="shared" si="29"/>
        <v>1837709.842008899</v>
      </c>
      <c r="N83" s="22"/>
      <c r="O83" s="15">
        <f t="shared" si="25"/>
        <v>1837709.842008899</v>
      </c>
      <c r="P83" s="22"/>
    </row>
    <row r="84" spans="1:16" x14ac:dyDescent="0.25">
      <c r="A84" s="12">
        <f t="shared" si="11"/>
        <v>79</v>
      </c>
      <c r="B84" s="12">
        <f t="shared" si="26"/>
        <v>2205251810.4106789</v>
      </c>
      <c r="C84" s="12">
        <f t="shared" si="20"/>
        <v>500000</v>
      </c>
      <c r="D84" s="12">
        <f t="shared" si="30"/>
        <v>39500000</v>
      </c>
      <c r="E84" s="12">
        <f t="shared" si="21"/>
        <v>0</v>
      </c>
      <c r="F84" s="12">
        <f t="shared" si="27"/>
        <v>2244751810.4106789</v>
      </c>
      <c r="G84" s="12">
        <f t="shared" si="22"/>
        <v>2272811208.0408125</v>
      </c>
      <c r="H84" s="13"/>
      <c r="I84" s="14">
        <f t="shared" si="12"/>
        <v>79</v>
      </c>
      <c r="J84" s="12">
        <f t="shared" si="23"/>
        <v>0</v>
      </c>
      <c r="K84" s="15">
        <f t="shared" si="28"/>
        <v>0</v>
      </c>
      <c r="L84" s="12">
        <f t="shared" si="24"/>
        <v>1894009.3400340106</v>
      </c>
      <c r="M84" s="12">
        <f t="shared" si="29"/>
        <v>1894009.3400340106</v>
      </c>
      <c r="N84" s="22"/>
      <c r="O84" s="15">
        <f t="shared" si="25"/>
        <v>1894009.3400340106</v>
      </c>
      <c r="P84" s="22"/>
    </row>
    <row r="85" spans="1:16" x14ac:dyDescent="0.25">
      <c r="A85" s="12">
        <f t="shared" si="11"/>
        <v>80</v>
      </c>
      <c r="B85" s="12">
        <f t="shared" si="26"/>
        <v>2272811208.0408125</v>
      </c>
      <c r="C85" s="12">
        <f t="shared" si="20"/>
        <v>500000</v>
      </c>
      <c r="D85" s="12">
        <f t="shared" si="30"/>
        <v>40000000</v>
      </c>
      <c r="E85" s="12">
        <f t="shared" si="21"/>
        <v>0</v>
      </c>
      <c r="F85" s="12">
        <f t="shared" si="27"/>
        <v>2312811208.0408125</v>
      </c>
      <c r="G85" s="12">
        <f t="shared" si="22"/>
        <v>2341721348.1413226</v>
      </c>
      <c r="H85" s="13"/>
      <c r="I85" s="14">
        <f t="shared" si="12"/>
        <v>80</v>
      </c>
      <c r="J85" s="12">
        <f t="shared" si="23"/>
        <v>0</v>
      </c>
      <c r="K85" s="15">
        <f t="shared" si="28"/>
        <v>0</v>
      </c>
      <c r="L85" s="12">
        <f t="shared" si="24"/>
        <v>1951434.4567844355</v>
      </c>
      <c r="M85" s="12">
        <f t="shared" si="29"/>
        <v>1951434.4567844355</v>
      </c>
      <c r="N85" s="22"/>
      <c r="O85" s="15">
        <f t="shared" si="25"/>
        <v>1951434.4567844355</v>
      </c>
      <c r="P85" s="22"/>
    </row>
    <row r="86" spans="1:16" x14ac:dyDescent="0.25">
      <c r="A86" s="12">
        <f t="shared" si="11"/>
        <v>81</v>
      </c>
      <c r="B86" s="12">
        <f t="shared" si="26"/>
        <v>2341721348.1413226</v>
      </c>
      <c r="C86" s="12">
        <f t="shared" si="20"/>
        <v>500000</v>
      </c>
      <c r="D86" s="12">
        <f t="shared" si="30"/>
        <v>40500000</v>
      </c>
      <c r="E86" s="12">
        <f t="shared" si="21"/>
        <v>0</v>
      </c>
      <c r="F86" s="12">
        <f t="shared" si="27"/>
        <v>2382221348.1413226</v>
      </c>
      <c r="G86" s="12">
        <f t="shared" si="22"/>
        <v>2411999114.9930892</v>
      </c>
      <c r="H86" s="13"/>
      <c r="I86" s="14">
        <f t="shared" si="12"/>
        <v>81</v>
      </c>
      <c r="J86" s="12">
        <f t="shared" si="23"/>
        <v>0</v>
      </c>
      <c r="K86" s="15">
        <f t="shared" si="28"/>
        <v>0</v>
      </c>
      <c r="L86" s="12">
        <f t="shared" si="24"/>
        <v>2009999.2624942409</v>
      </c>
      <c r="M86" s="12">
        <f t="shared" si="29"/>
        <v>2009999.2624942409</v>
      </c>
      <c r="N86" s="22"/>
      <c r="O86" s="15">
        <f t="shared" si="25"/>
        <v>2009999.2624942409</v>
      </c>
      <c r="P86" s="22"/>
    </row>
    <row r="87" spans="1:16" x14ac:dyDescent="0.25">
      <c r="A87" s="12">
        <f t="shared" si="11"/>
        <v>82</v>
      </c>
      <c r="B87" s="12">
        <f t="shared" si="26"/>
        <v>2411999114.9930892</v>
      </c>
      <c r="C87" s="12">
        <f t="shared" si="20"/>
        <v>500000</v>
      </c>
      <c r="D87" s="12">
        <f t="shared" si="30"/>
        <v>41000000</v>
      </c>
      <c r="E87" s="12">
        <f t="shared" si="21"/>
        <v>0</v>
      </c>
      <c r="F87" s="12">
        <f t="shared" si="27"/>
        <v>2452999114.9930892</v>
      </c>
      <c r="G87" s="12">
        <f t="shared" si="22"/>
        <v>2483661603.9305029</v>
      </c>
      <c r="H87" s="13"/>
      <c r="I87" s="14">
        <f t="shared" si="12"/>
        <v>82</v>
      </c>
      <c r="J87" s="12">
        <f t="shared" si="23"/>
        <v>0</v>
      </c>
      <c r="K87" s="15">
        <f t="shared" si="28"/>
        <v>0</v>
      </c>
      <c r="L87" s="12">
        <f t="shared" si="24"/>
        <v>2069718.0032754189</v>
      </c>
      <c r="M87" s="12">
        <f t="shared" si="29"/>
        <v>2069718.0032754189</v>
      </c>
      <c r="N87" s="22"/>
      <c r="O87" s="15">
        <f t="shared" si="25"/>
        <v>2069718.0032754189</v>
      </c>
      <c r="P87" s="22"/>
    </row>
    <row r="88" spans="1:16" x14ac:dyDescent="0.25">
      <c r="A88" s="12">
        <f t="shared" si="11"/>
        <v>83</v>
      </c>
      <c r="B88" s="12">
        <f t="shared" si="26"/>
        <v>2483661603.9305029</v>
      </c>
      <c r="C88" s="12">
        <f t="shared" si="20"/>
        <v>500000</v>
      </c>
      <c r="D88" s="12">
        <f t="shared" si="30"/>
        <v>41500000</v>
      </c>
      <c r="E88" s="12">
        <f t="shared" si="21"/>
        <v>0</v>
      </c>
      <c r="F88" s="12">
        <f t="shared" si="27"/>
        <v>2525161603.9305029</v>
      </c>
      <c r="G88" s="12">
        <f t="shared" si="22"/>
        <v>2556726123.9796343</v>
      </c>
      <c r="H88" s="13"/>
      <c r="I88" s="14">
        <f t="shared" si="12"/>
        <v>83</v>
      </c>
      <c r="J88" s="12">
        <f t="shared" si="23"/>
        <v>0</v>
      </c>
      <c r="K88" s="15">
        <f t="shared" si="28"/>
        <v>0</v>
      </c>
      <c r="L88" s="12">
        <f t="shared" si="24"/>
        <v>2130605.103316362</v>
      </c>
      <c r="M88" s="12">
        <f t="shared" si="29"/>
        <v>2130605.103316362</v>
      </c>
      <c r="N88" s="22"/>
      <c r="O88" s="15">
        <f t="shared" si="25"/>
        <v>2130605.103316362</v>
      </c>
      <c r="P88" s="22"/>
    </row>
    <row r="89" spans="1:16" x14ac:dyDescent="0.25">
      <c r="A89" s="12">
        <f t="shared" si="11"/>
        <v>84</v>
      </c>
      <c r="B89" s="12">
        <f t="shared" si="26"/>
        <v>2556726123.9796343</v>
      </c>
      <c r="C89" s="12">
        <f t="shared" si="20"/>
        <v>500000</v>
      </c>
      <c r="D89" s="12">
        <f t="shared" si="30"/>
        <v>42000000</v>
      </c>
      <c r="E89" s="12">
        <f t="shared" si="21"/>
        <v>0</v>
      </c>
      <c r="F89" s="12">
        <f t="shared" si="27"/>
        <v>2598726123.9796343</v>
      </c>
      <c r="G89" s="12">
        <f t="shared" si="22"/>
        <v>2631210200.5293798</v>
      </c>
      <c r="H89" s="13"/>
      <c r="I89" s="14">
        <f t="shared" si="12"/>
        <v>84</v>
      </c>
      <c r="J89" s="12">
        <f t="shared" si="23"/>
        <v>0</v>
      </c>
      <c r="K89" s="15">
        <f t="shared" si="28"/>
        <v>0</v>
      </c>
      <c r="L89" s="12">
        <f t="shared" si="24"/>
        <v>2192675.1671078163</v>
      </c>
      <c r="M89" s="12">
        <f t="shared" si="29"/>
        <v>2192675.1671078163</v>
      </c>
      <c r="N89" s="22"/>
      <c r="O89" s="15">
        <f t="shared" si="25"/>
        <v>2192675.1671078163</v>
      </c>
      <c r="P89" s="22"/>
    </row>
    <row r="90" spans="1:16" x14ac:dyDescent="0.25">
      <c r="A90" s="12">
        <f t="shared" si="11"/>
        <v>85</v>
      </c>
      <c r="B90" s="12">
        <f t="shared" si="26"/>
        <v>2631210200.5293798</v>
      </c>
      <c r="C90" s="12">
        <f t="shared" si="20"/>
        <v>500000</v>
      </c>
      <c r="D90" s="12">
        <f t="shared" si="30"/>
        <v>42500000</v>
      </c>
      <c r="E90" s="12">
        <f t="shared" si="21"/>
        <v>0</v>
      </c>
      <c r="F90" s="12">
        <f t="shared" si="27"/>
        <v>2673710200.5293798</v>
      </c>
      <c r="G90" s="12">
        <f t="shared" si="22"/>
        <v>2707131578.0359969</v>
      </c>
      <c r="H90" s="13"/>
      <c r="I90" s="14">
        <f t="shared" si="12"/>
        <v>85</v>
      </c>
      <c r="J90" s="12">
        <f t="shared" si="23"/>
        <v>0</v>
      </c>
      <c r="K90" s="15">
        <f t="shared" si="28"/>
        <v>0</v>
      </c>
      <c r="L90" s="12">
        <f t="shared" si="24"/>
        <v>2255942.9816966639</v>
      </c>
      <c r="M90" s="12">
        <f t="shared" si="29"/>
        <v>2255942.9816966639</v>
      </c>
      <c r="N90" s="21">
        <f>SUM(M90:M101)</f>
        <v>31604916.926106498</v>
      </c>
      <c r="O90" s="15">
        <f t="shared" si="25"/>
        <v>2255942.9816966639</v>
      </c>
      <c r="P90" s="21">
        <f>SUM(O90:O101)</f>
        <v>31604916.926106498</v>
      </c>
    </row>
    <row r="91" spans="1:16" x14ac:dyDescent="0.25">
      <c r="A91" s="12">
        <f t="shared" si="11"/>
        <v>86</v>
      </c>
      <c r="B91" s="12">
        <f t="shared" si="26"/>
        <v>2707131578.0359969</v>
      </c>
      <c r="C91" s="12">
        <f t="shared" si="20"/>
        <v>500000</v>
      </c>
      <c r="D91" s="12">
        <f t="shared" si="30"/>
        <v>43000000</v>
      </c>
      <c r="E91" s="12">
        <f t="shared" si="21"/>
        <v>0</v>
      </c>
      <c r="F91" s="12">
        <f t="shared" si="27"/>
        <v>2750131578.0359969</v>
      </c>
      <c r="G91" s="12">
        <f t="shared" si="22"/>
        <v>2784508222.761447</v>
      </c>
      <c r="H91" s="13"/>
      <c r="I91" s="14">
        <f t="shared" si="12"/>
        <v>86</v>
      </c>
      <c r="J91" s="12">
        <f t="shared" si="23"/>
        <v>0</v>
      </c>
      <c r="K91" s="15">
        <f t="shared" si="28"/>
        <v>0</v>
      </c>
      <c r="L91" s="12">
        <f t="shared" si="24"/>
        <v>2320423.5189678725</v>
      </c>
      <c r="M91" s="12">
        <f t="shared" si="29"/>
        <v>2320423.5189678725</v>
      </c>
      <c r="N91" s="22"/>
      <c r="O91" s="15">
        <f t="shared" si="25"/>
        <v>2320423.5189678725</v>
      </c>
      <c r="P91" s="22"/>
    </row>
    <row r="92" spans="1:16" x14ac:dyDescent="0.25">
      <c r="A92" s="12">
        <f t="shared" si="11"/>
        <v>87</v>
      </c>
      <c r="B92" s="12">
        <f t="shared" si="26"/>
        <v>2784508222.761447</v>
      </c>
      <c r="C92" s="12">
        <f t="shared" si="20"/>
        <v>500000</v>
      </c>
      <c r="D92" s="12">
        <f t="shared" si="30"/>
        <v>43500000</v>
      </c>
      <c r="E92" s="12">
        <f t="shared" si="21"/>
        <v>0</v>
      </c>
      <c r="F92" s="12">
        <f t="shared" si="27"/>
        <v>2828008222.761447</v>
      </c>
      <c r="G92" s="12">
        <f t="shared" si="22"/>
        <v>2863358325.5459652</v>
      </c>
      <c r="H92" s="13"/>
      <c r="I92" s="14">
        <f t="shared" si="12"/>
        <v>87</v>
      </c>
      <c r="J92" s="12">
        <f t="shared" si="23"/>
        <v>0</v>
      </c>
      <c r="K92" s="15">
        <f t="shared" si="28"/>
        <v>0</v>
      </c>
      <c r="L92" s="12">
        <f t="shared" si="24"/>
        <v>2386131.9379549711</v>
      </c>
      <c r="M92" s="12">
        <f t="shared" si="29"/>
        <v>2386131.9379549711</v>
      </c>
      <c r="N92" s="22"/>
      <c r="O92" s="15">
        <f t="shared" si="25"/>
        <v>2386131.9379549711</v>
      </c>
      <c r="P92" s="22"/>
    </row>
    <row r="93" spans="1:16" x14ac:dyDescent="0.25">
      <c r="A93" s="12">
        <f t="shared" si="11"/>
        <v>88</v>
      </c>
      <c r="B93" s="12">
        <f t="shared" si="26"/>
        <v>2863358325.5459652</v>
      </c>
      <c r="C93" s="12">
        <f t="shared" si="20"/>
        <v>500000</v>
      </c>
      <c r="D93" s="12">
        <f t="shared" si="30"/>
        <v>44000000</v>
      </c>
      <c r="E93" s="12">
        <f t="shared" si="21"/>
        <v>0</v>
      </c>
      <c r="F93" s="12">
        <f t="shared" si="27"/>
        <v>2907358325.5459652</v>
      </c>
      <c r="G93" s="12">
        <f t="shared" si="22"/>
        <v>2943700304.6152897</v>
      </c>
      <c r="H93" s="13"/>
      <c r="I93" s="14">
        <f t="shared" si="12"/>
        <v>88</v>
      </c>
      <c r="J93" s="12">
        <f t="shared" si="23"/>
        <v>0</v>
      </c>
      <c r="K93" s="15">
        <f t="shared" si="28"/>
        <v>0</v>
      </c>
      <c r="L93" s="12">
        <f t="shared" si="24"/>
        <v>2453083.5871794079</v>
      </c>
      <c r="M93" s="12">
        <f t="shared" si="29"/>
        <v>2453083.5871794079</v>
      </c>
      <c r="N93" s="22"/>
      <c r="O93" s="15">
        <f t="shared" si="25"/>
        <v>2453083.5871794079</v>
      </c>
      <c r="P93" s="22"/>
    </row>
    <row r="94" spans="1:16" x14ac:dyDescent="0.25">
      <c r="A94" s="12">
        <f t="shared" si="11"/>
        <v>89</v>
      </c>
      <c r="B94" s="12">
        <f t="shared" si="26"/>
        <v>2943700304.6152897</v>
      </c>
      <c r="C94" s="12">
        <f t="shared" si="20"/>
        <v>500000</v>
      </c>
      <c r="D94" s="12">
        <f t="shared" si="30"/>
        <v>44500000</v>
      </c>
      <c r="E94" s="12">
        <f t="shared" si="21"/>
        <v>0</v>
      </c>
      <c r="F94" s="12">
        <f t="shared" si="27"/>
        <v>2988200304.6152897</v>
      </c>
      <c r="G94" s="12">
        <f t="shared" si="22"/>
        <v>3025552808.4229808</v>
      </c>
      <c r="H94" s="13"/>
      <c r="I94" s="14">
        <f t="shared" si="12"/>
        <v>89</v>
      </c>
      <c r="J94" s="12">
        <f t="shared" si="23"/>
        <v>0</v>
      </c>
      <c r="K94" s="15">
        <f t="shared" si="28"/>
        <v>0</v>
      </c>
      <c r="L94" s="12">
        <f t="shared" si="24"/>
        <v>2521294.0070191505</v>
      </c>
      <c r="M94" s="12">
        <f t="shared" si="29"/>
        <v>2521294.0070191505</v>
      </c>
      <c r="N94" s="22"/>
      <c r="O94" s="15">
        <f t="shared" si="25"/>
        <v>2521294.0070191505</v>
      </c>
      <c r="P94" s="22"/>
    </row>
    <row r="95" spans="1:16" x14ac:dyDescent="0.25">
      <c r="A95" s="12">
        <f t="shared" si="11"/>
        <v>90</v>
      </c>
      <c r="B95" s="12">
        <f t="shared" si="26"/>
        <v>3025552808.4229808</v>
      </c>
      <c r="C95" s="12">
        <f t="shared" si="20"/>
        <v>500000</v>
      </c>
      <c r="D95" s="12">
        <f t="shared" si="30"/>
        <v>45000000</v>
      </c>
      <c r="E95" s="12">
        <f t="shared" si="21"/>
        <v>0</v>
      </c>
      <c r="F95" s="12">
        <f t="shared" si="27"/>
        <v>3070552808.4229808</v>
      </c>
      <c r="G95" s="12">
        <f t="shared" si="22"/>
        <v>3108934718.5282679</v>
      </c>
      <c r="H95" s="13"/>
      <c r="I95" s="14">
        <f t="shared" si="12"/>
        <v>90</v>
      </c>
      <c r="J95" s="12">
        <f t="shared" si="23"/>
        <v>0</v>
      </c>
      <c r="K95" s="15">
        <f t="shared" si="28"/>
        <v>0</v>
      </c>
      <c r="L95" s="12">
        <f t="shared" si="24"/>
        <v>2590778.9321068898</v>
      </c>
      <c r="M95" s="12">
        <f t="shared" si="29"/>
        <v>2590778.9321068898</v>
      </c>
      <c r="N95" s="22"/>
      <c r="O95" s="15">
        <f t="shared" si="25"/>
        <v>2590778.9321068898</v>
      </c>
      <c r="P95" s="22"/>
    </row>
    <row r="96" spans="1:16" x14ac:dyDescent="0.25">
      <c r="A96" s="12">
        <f t="shared" ref="A96:A125" si="31">A95+1</f>
        <v>91</v>
      </c>
      <c r="B96" s="12">
        <f t="shared" si="26"/>
        <v>3108934718.5282679</v>
      </c>
      <c r="C96" s="12">
        <f t="shared" si="20"/>
        <v>500000</v>
      </c>
      <c r="D96" s="12">
        <f t="shared" si="30"/>
        <v>45500000</v>
      </c>
      <c r="E96" s="12">
        <f t="shared" si="21"/>
        <v>0</v>
      </c>
      <c r="F96" s="12">
        <f t="shared" si="27"/>
        <v>3154434718.5282679</v>
      </c>
      <c r="G96" s="12">
        <f t="shared" si="22"/>
        <v>3193865152.509871</v>
      </c>
      <c r="H96" s="13"/>
      <c r="I96" s="14">
        <f t="shared" ref="I96:I125" si="32">I95+1</f>
        <v>91</v>
      </c>
      <c r="J96" s="12">
        <f t="shared" si="23"/>
        <v>0</v>
      </c>
      <c r="K96" s="15">
        <f t="shared" si="28"/>
        <v>0</v>
      </c>
      <c r="L96" s="12">
        <f t="shared" si="24"/>
        <v>2661554.2937582261</v>
      </c>
      <c r="M96" s="12">
        <f t="shared" si="29"/>
        <v>2661554.2937582261</v>
      </c>
      <c r="N96" s="22"/>
      <c r="O96" s="15">
        <f t="shared" si="25"/>
        <v>2661554.2937582261</v>
      </c>
      <c r="P96" s="22"/>
    </row>
    <row r="97" spans="1:16" x14ac:dyDescent="0.25">
      <c r="A97" s="12">
        <f t="shared" si="31"/>
        <v>92</v>
      </c>
      <c r="B97" s="12">
        <f t="shared" si="26"/>
        <v>3193865152.509871</v>
      </c>
      <c r="C97" s="12">
        <f t="shared" si="20"/>
        <v>500000</v>
      </c>
      <c r="D97" s="12">
        <f t="shared" si="30"/>
        <v>46000000</v>
      </c>
      <c r="E97" s="12">
        <f t="shared" si="21"/>
        <v>0</v>
      </c>
      <c r="F97" s="12">
        <f t="shared" si="27"/>
        <v>3239865152.509871</v>
      </c>
      <c r="G97" s="12">
        <f t="shared" si="22"/>
        <v>3280363466.9162445</v>
      </c>
      <c r="H97" s="13"/>
      <c r="I97" s="14">
        <f t="shared" si="32"/>
        <v>92</v>
      </c>
      <c r="J97" s="12">
        <f t="shared" si="23"/>
        <v>0</v>
      </c>
      <c r="K97" s="15">
        <f t="shared" si="28"/>
        <v>0</v>
      </c>
      <c r="L97" s="12">
        <f t="shared" si="24"/>
        <v>2733636.2224302036</v>
      </c>
      <c r="M97" s="12">
        <f t="shared" si="29"/>
        <v>2733636.2224302036</v>
      </c>
      <c r="N97" s="22"/>
      <c r="O97" s="15">
        <f t="shared" si="25"/>
        <v>2733636.2224302036</v>
      </c>
      <c r="P97" s="22"/>
    </row>
    <row r="98" spans="1:16" x14ac:dyDescent="0.25">
      <c r="A98" s="12">
        <f t="shared" si="31"/>
        <v>93</v>
      </c>
      <c r="B98" s="12">
        <f t="shared" si="26"/>
        <v>3280363466.9162445</v>
      </c>
      <c r="C98" s="12">
        <f t="shared" si="20"/>
        <v>500000</v>
      </c>
      <c r="D98" s="12">
        <f t="shared" si="30"/>
        <v>46500000</v>
      </c>
      <c r="E98" s="12">
        <f t="shared" si="21"/>
        <v>0</v>
      </c>
      <c r="F98" s="12">
        <f t="shared" si="27"/>
        <v>3326863466.9162445</v>
      </c>
      <c r="G98" s="12">
        <f t="shared" si="22"/>
        <v>3368449260.2526975</v>
      </c>
      <c r="H98" s="13"/>
      <c r="I98" s="14">
        <f t="shared" si="32"/>
        <v>93</v>
      </c>
      <c r="J98" s="12">
        <f t="shared" si="23"/>
        <v>0</v>
      </c>
      <c r="K98" s="15">
        <f t="shared" si="28"/>
        <v>0</v>
      </c>
      <c r="L98" s="12">
        <f t="shared" si="24"/>
        <v>2807041.0502105816</v>
      </c>
      <c r="M98" s="12">
        <f t="shared" si="29"/>
        <v>2807041.0502105816</v>
      </c>
      <c r="N98" s="22"/>
      <c r="O98" s="15">
        <f t="shared" si="25"/>
        <v>2807041.0502105816</v>
      </c>
      <c r="P98" s="22"/>
    </row>
    <row r="99" spans="1:16" x14ac:dyDescent="0.25">
      <c r="A99" s="12">
        <f t="shared" si="31"/>
        <v>94</v>
      </c>
      <c r="B99" s="12">
        <f t="shared" si="26"/>
        <v>3368449260.2526975</v>
      </c>
      <c r="C99" s="12">
        <f t="shared" si="20"/>
        <v>500000</v>
      </c>
      <c r="D99" s="12">
        <f t="shared" si="30"/>
        <v>47000000</v>
      </c>
      <c r="E99" s="12">
        <f t="shared" si="21"/>
        <v>0</v>
      </c>
      <c r="F99" s="12">
        <f t="shared" si="27"/>
        <v>3415449260.2526975</v>
      </c>
      <c r="G99" s="12">
        <f t="shared" si="22"/>
        <v>3458142376.005856</v>
      </c>
      <c r="H99" s="13"/>
      <c r="I99" s="14">
        <f t="shared" si="32"/>
        <v>94</v>
      </c>
      <c r="J99" s="12">
        <f t="shared" si="23"/>
        <v>0</v>
      </c>
      <c r="K99" s="15">
        <f t="shared" si="28"/>
        <v>0</v>
      </c>
      <c r="L99" s="12">
        <f t="shared" si="24"/>
        <v>2881785.3133382131</v>
      </c>
      <c r="M99" s="12">
        <f t="shared" si="29"/>
        <v>2881785.3133382131</v>
      </c>
      <c r="N99" s="22"/>
      <c r="O99" s="15">
        <f t="shared" si="25"/>
        <v>2881785.3133382131</v>
      </c>
      <c r="P99" s="22"/>
    </row>
    <row r="100" spans="1:16" x14ac:dyDescent="0.25">
      <c r="A100" s="12">
        <f t="shared" si="31"/>
        <v>95</v>
      </c>
      <c r="B100" s="12">
        <f t="shared" si="26"/>
        <v>3458142376.005856</v>
      </c>
      <c r="C100" s="12">
        <f t="shared" si="20"/>
        <v>500000</v>
      </c>
      <c r="D100" s="12">
        <f t="shared" si="30"/>
        <v>47500000</v>
      </c>
      <c r="E100" s="12">
        <f t="shared" si="21"/>
        <v>0</v>
      </c>
      <c r="F100" s="12">
        <f t="shared" si="27"/>
        <v>3505642376.005856</v>
      </c>
      <c r="G100" s="12">
        <f t="shared" si="22"/>
        <v>3549462905.7059293</v>
      </c>
      <c r="H100" s="13"/>
      <c r="I100" s="14">
        <f t="shared" si="32"/>
        <v>95</v>
      </c>
      <c r="J100" s="12">
        <f t="shared" si="23"/>
        <v>0</v>
      </c>
      <c r="K100" s="15">
        <f t="shared" si="28"/>
        <v>0</v>
      </c>
      <c r="L100" s="12">
        <f t="shared" si="24"/>
        <v>2957885.7547549414</v>
      </c>
      <c r="M100" s="12">
        <f t="shared" si="29"/>
        <v>2957885.7547549414</v>
      </c>
      <c r="N100" s="22"/>
      <c r="O100" s="15">
        <f t="shared" si="25"/>
        <v>2957885.7547549414</v>
      </c>
      <c r="P100" s="22"/>
    </row>
    <row r="101" spans="1:16" x14ac:dyDescent="0.25">
      <c r="A101" s="12">
        <f t="shared" si="31"/>
        <v>96</v>
      </c>
      <c r="B101" s="12">
        <f t="shared" si="26"/>
        <v>3549462905.7059293</v>
      </c>
      <c r="C101" s="12">
        <f t="shared" si="20"/>
        <v>500000</v>
      </c>
      <c r="D101" s="12">
        <f t="shared" si="30"/>
        <v>48000000</v>
      </c>
      <c r="E101" s="12">
        <f t="shared" si="21"/>
        <v>0</v>
      </c>
      <c r="F101" s="12">
        <f t="shared" si="27"/>
        <v>3597462905.7059293</v>
      </c>
      <c r="G101" s="12">
        <f t="shared" si="22"/>
        <v>3642431192.0272532</v>
      </c>
      <c r="H101" s="13"/>
      <c r="I101" s="14">
        <f t="shared" si="32"/>
        <v>96</v>
      </c>
      <c r="J101" s="12">
        <f t="shared" si="23"/>
        <v>0</v>
      </c>
      <c r="K101" s="15">
        <f t="shared" si="28"/>
        <v>0</v>
      </c>
      <c r="L101" s="12">
        <f t="shared" si="24"/>
        <v>3035359.3266893774</v>
      </c>
      <c r="M101" s="12">
        <f t="shared" si="29"/>
        <v>3035359.3266893774</v>
      </c>
      <c r="N101" s="22"/>
      <c r="O101" s="15">
        <f t="shared" si="25"/>
        <v>3035359.3266893774</v>
      </c>
      <c r="P101" s="22"/>
    </row>
    <row r="102" spans="1:16" x14ac:dyDescent="0.25">
      <c r="A102" s="12">
        <f t="shared" si="31"/>
        <v>97</v>
      </c>
      <c r="B102" s="12">
        <f t="shared" si="26"/>
        <v>3642431192.0272532</v>
      </c>
      <c r="C102" s="12">
        <f t="shared" ref="C102:C125" si="33">$B$3</f>
        <v>500000</v>
      </c>
      <c r="D102" s="12">
        <f t="shared" si="30"/>
        <v>48500000</v>
      </c>
      <c r="E102" s="12">
        <f t="shared" ref="E102:E125" si="34">$A$3</f>
        <v>0</v>
      </c>
      <c r="F102" s="12">
        <f t="shared" si="27"/>
        <v>3690931192.0272532</v>
      </c>
      <c r="G102" s="12">
        <f t="shared" ref="G102:G125" si="35">F102+(F102*$C$3/12)</f>
        <v>3737067831.9275937</v>
      </c>
      <c r="H102" s="13"/>
      <c r="I102" s="14">
        <f t="shared" si="32"/>
        <v>97</v>
      </c>
      <c r="J102" s="12">
        <f t="shared" ref="J102:J125" si="36">C102*36*$K$3</f>
        <v>0</v>
      </c>
      <c r="K102" s="15">
        <f t="shared" si="28"/>
        <v>0</v>
      </c>
      <c r="L102" s="12">
        <f t="shared" ref="L102:L125" si="37">G102*$L$3/12</f>
        <v>3114223.1932729948</v>
      </c>
      <c r="M102" s="12">
        <f t="shared" si="29"/>
        <v>3114223.1932729948</v>
      </c>
      <c r="N102" s="21">
        <f>SUM(M102:M113)</f>
        <v>42991157.018983364</v>
      </c>
      <c r="O102" s="15">
        <f t="shared" ref="O102:O125" si="38">G102*$O$3/12</f>
        <v>3114223.1932729948</v>
      </c>
      <c r="P102" s="21">
        <f>SUM(O102:O113)</f>
        <v>42991157.018983364</v>
      </c>
    </row>
    <row r="103" spans="1:16" x14ac:dyDescent="0.25">
      <c r="A103" s="12">
        <f t="shared" si="31"/>
        <v>98</v>
      </c>
      <c r="B103" s="12">
        <f t="shared" ref="B103:B125" si="39">G102</f>
        <v>3737067831.9275937</v>
      </c>
      <c r="C103" s="12">
        <f t="shared" si="33"/>
        <v>500000</v>
      </c>
      <c r="D103" s="12">
        <f t="shared" si="30"/>
        <v>49000000</v>
      </c>
      <c r="E103" s="12">
        <f t="shared" si="34"/>
        <v>0</v>
      </c>
      <c r="F103" s="12">
        <f t="shared" si="27"/>
        <v>3786067831.9275937</v>
      </c>
      <c r="G103" s="12">
        <f t="shared" si="35"/>
        <v>3833393679.8266888</v>
      </c>
      <c r="H103" s="13"/>
      <c r="I103" s="14">
        <f t="shared" si="32"/>
        <v>98</v>
      </c>
      <c r="J103" s="12">
        <f t="shared" si="36"/>
        <v>0</v>
      </c>
      <c r="K103" s="15">
        <f t="shared" si="28"/>
        <v>0</v>
      </c>
      <c r="L103" s="12">
        <f t="shared" si="37"/>
        <v>3194494.7331889072</v>
      </c>
      <c r="M103" s="12">
        <f t="shared" si="29"/>
        <v>3194494.7331889072</v>
      </c>
      <c r="N103" s="22"/>
      <c r="O103" s="15">
        <f t="shared" si="38"/>
        <v>3194494.7331889072</v>
      </c>
      <c r="P103" s="22"/>
    </row>
    <row r="104" spans="1:16" x14ac:dyDescent="0.25">
      <c r="A104" s="12">
        <f t="shared" si="31"/>
        <v>99</v>
      </c>
      <c r="B104" s="12">
        <f t="shared" si="39"/>
        <v>3833393679.8266888</v>
      </c>
      <c r="C104" s="12">
        <f t="shared" si="33"/>
        <v>500000</v>
      </c>
      <c r="D104" s="12">
        <f t="shared" si="30"/>
        <v>49500000</v>
      </c>
      <c r="E104" s="12">
        <f t="shared" si="34"/>
        <v>0</v>
      </c>
      <c r="F104" s="12">
        <f t="shared" si="27"/>
        <v>3882893679.8266888</v>
      </c>
      <c r="G104" s="12">
        <f t="shared" si="35"/>
        <v>3931429850.8245225</v>
      </c>
      <c r="H104" s="13"/>
      <c r="I104" s="14">
        <f t="shared" si="32"/>
        <v>99</v>
      </c>
      <c r="J104" s="12">
        <f t="shared" si="36"/>
        <v>0</v>
      </c>
      <c r="K104" s="15">
        <f t="shared" si="28"/>
        <v>0</v>
      </c>
      <c r="L104" s="12">
        <f t="shared" si="37"/>
        <v>3276191.5423537684</v>
      </c>
      <c r="M104" s="12">
        <f t="shared" si="29"/>
        <v>3276191.5423537684</v>
      </c>
      <c r="N104" s="22"/>
      <c r="O104" s="15">
        <f t="shared" si="38"/>
        <v>3276191.5423537684</v>
      </c>
      <c r="P104" s="22"/>
    </row>
    <row r="105" spans="1:16" x14ac:dyDescent="0.25">
      <c r="A105" s="12">
        <f t="shared" si="31"/>
        <v>100</v>
      </c>
      <c r="B105" s="12">
        <f t="shared" si="39"/>
        <v>3931429850.8245225</v>
      </c>
      <c r="C105" s="12">
        <f t="shared" si="33"/>
        <v>500000</v>
      </c>
      <c r="D105" s="12">
        <f t="shared" si="30"/>
        <v>50000000</v>
      </c>
      <c r="E105" s="12">
        <f t="shared" si="34"/>
        <v>0</v>
      </c>
      <c r="F105" s="12">
        <f t="shared" si="27"/>
        <v>3981429850.8245225</v>
      </c>
      <c r="G105" s="12">
        <f t="shared" si="35"/>
        <v>4031197723.9598289</v>
      </c>
      <c r="H105" s="13"/>
      <c r="I105" s="14">
        <f t="shared" si="32"/>
        <v>100</v>
      </c>
      <c r="J105" s="12">
        <f t="shared" si="36"/>
        <v>0</v>
      </c>
      <c r="K105" s="15">
        <f t="shared" si="28"/>
        <v>0</v>
      </c>
      <c r="L105" s="12">
        <f t="shared" si="37"/>
        <v>3359331.4366331906</v>
      </c>
      <c r="M105" s="12">
        <f t="shared" si="29"/>
        <v>3359331.4366331906</v>
      </c>
      <c r="N105" s="22"/>
      <c r="O105" s="15">
        <f t="shared" si="38"/>
        <v>3359331.4366331906</v>
      </c>
      <c r="P105" s="22"/>
    </row>
    <row r="106" spans="1:16" x14ac:dyDescent="0.25">
      <c r="A106" s="12">
        <f t="shared" si="31"/>
        <v>101</v>
      </c>
      <c r="B106" s="12">
        <f t="shared" si="39"/>
        <v>4031197723.9598289</v>
      </c>
      <c r="C106" s="12">
        <f t="shared" si="33"/>
        <v>500000</v>
      </c>
      <c r="D106" s="12">
        <f t="shared" si="30"/>
        <v>50500000</v>
      </c>
      <c r="E106" s="12">
        <f t="shared" si="34"/>
        <v>0</v>
      </c>
      <c r="F106" s="12">
        <f t="shared" si="27"/>
        <v>4081697723.9598289</v>
      </c>
      <c r="G106" s="12">
        <f t="shared" si="35"/>
        <v>4132718945.5093269</v>
      </c>
      <c r="H106" s="13"/>
      <c r="I106" s="14">
        <f t="shared" si="32"/>
        <v>101</v>
      </c>
      <c r="J106" s="12">
        <f t="shared" si="36"/>
        <v>0</v>
      </c>
      <c r="K106" s="15">
        <f t="shared" si="28"/>
        <v>0</v>
      </c>
      <c r="L106" s="12">
        <f t="shared" si="37"/>
        <v>3443932.4545911062</v>
      </c>
      <c r="M106" s="12">
        <f t="shared" si="29"/>
        <v>3443932.4545911062</v>
      </c>
      <c r="N106" s="22"/>
      <c r="O106" s="15">
        <f t="shared" si="38"/>
        <v>3443932.4545911062</v>
      </c>
      <c r="P106" s="22"/>
    </row>
    <row r="107" spans="1:16" x14ac:dyDescent="0.25">
      <c r="A107" s="12">
        <f t="shared" si="31"/>
        <v>102</v>
      </c>
      <c r="B107" s="12">
        <f t="shared" si="39"/>
        <v>4132718945.5093269</v>
      </c>
      <c r="C107" s="12">
        <f t="shared" si="33"/>
        <v>500000</v>
      </c>
      <c r="D107" s="12">
        <f t="shared" si="30"/>
        <v>51000000</v>
      </c>
      <c r="E107" s="12">
        <f t="shared" si="34"/>
        <v>0</v>
      </c>
      <c r="F107" s="12">
        <f t="shared" si="27"/>
        <v>4183718945.5093269</v>
      </c>
      <c r="G107" s="12">
        <f t="shared" si="35"/>
        <v>4236015432.3281937</v>
      </c>
      <c r="H107" s="13"/>
      <c r="I107" s="14">
        <f t="shared" si="32"/>
        <v>102</v>
      </c>
      <c r="J107" s="12">
        <f t="shared" si="36"/>
        <v>0</v>
      </c>
      <c r="K107" s="15">
        <f t="shared" si="28"/>
        <v>0</v>
      </c>
      <c r="L107" s="12">
        <f t="shared" si="37"/>
        <v>3530012.8602734949</v>
      </c>
      <c r="M107" s="12">
        <f t="shared" si="29"/>
        <v>3530012.8602734949</v>
      </c>
      <c r="N107" s="22"/>
      <c r="O107" s="15">
        <f t="shared" si="38"/>
        <v>3530012.8602734949</v>
      </c>
      <c r="P107" s="22"/>
    </row>
    <row r="108" spans="1:16" x14ac:dyDescent="0.25">
      <c r="A108" s="12">
        <f t="shared" si="31"/>
        <v>103</v>
      </c>
      <c r="B108" s="12">
        <f t="shared" si="39"/>
        <v>4236015432.3281937</v>
      </c>
      <c r="C108" s="12">
        <f t="shared" si="33"/>
        <v>500000</v>
      </c>
      <c r="D108" s="12">
        <f t="shared" si="30"/>
        <v>51500000</v>
      </c>
      <c r="E108" s="12">
        <f t="shared" si="34"/>
        <v>0</v>
      </c>
      <c r="F108" s="12">
        <f t="shared" si="27"/>
        <v>4287515432.3281937</v>
      </c>
      <c r="G108" s="12">
        <f t="shared" si="35"/>
        <v>4341109375.232296</v>
      </c>
      <c r="H108" s="13"/>
      <c r="I108" s="14">
        <f t="shared" si="32"/>
        <v>103</v>
      </c>
      <c r="J108" s="12">
        <f t="shared" si="36"/>
        <v>0</v>
      </c>
      <c r="K108" s="15">
        <f t="shared" si="28"/>
        <v>0</v>
      </c>
      <c r="L108" s="12">
        <f t="shared" si="37"/>
        <v>3617591.1460269135</v>
      </c>
      <c r="M108" s="12">
        <f t="shared" si="29"/>
        <v>3617591.1460269135</v>
      </c>
      <c r="N108" s="22"/>
      <c r="O108" s="15">
        <f t="shared" si="38"/>
        <v>3617591.1460269135</v>
      </c>
      <c r="P108" s="22"/>
    </row>
    <row r="109" spans="1:16" x14ac:dyDescent="0.25">
      <c r="A109" s="12">
        <f t="shared" si="31"/>
        <v>104</v>
      </c>
      <c r="B109" s="12">
        <f t="shared" si="39"/>
        <v>4341109375.232296</v>
      </c>
      <c r="C109" s="12">
        <f t="shared" si="33"/>
        <v>500000</v>
      </c>
      <c r="D109" s="12">
        <f t="shared" si="30"/>
        <v>52000000</v>
      </c>
      <c r="E109" s="12">
        <f t="shared" si="34"/>
        <v>0</v>
      </c>
      <c r="F109" s="12">
        <f t="shared" si="27"/>
        <v>4393109375.232296</v>
      </c>
      <c r="G109" s="12">
        <f t="shared" si="35"/>
        <v>4448023242.4226999</v>
      </c>
      <c r="H109" s="13"/>
      <c r="I109" s="14">
        <f t="shared" si="32"/>
        <v>104</v>
      </c>
      <c r="J109" s="12">
        <f t="shared" si="36"/>
        <v>0</v>
      </c>
      <c r="K109" s="15">
        <f t="shared" si="28"/>
        <v>0</v>
      </c>
      <c r="L109" s="12">
        <f t="shared" si="37"/>
        <v>3706686.0353522501</v>
      </c>
      <c r="M109" s="12">
        <f t="shared" si="29"/>
        <v>3706686.0353522501</v>
      </c>
      <c r="N109" s="22"/>
      <c r="O109" s="15">
        <f t="shared" si="38"/>
        <v>3706686.0353522501</v>
      </c>
      <c r="P109" s="22"/>
    </row>
    <row r="110" spans="1:16" x14ac:dyDescent="0.25">
      <c r="A110" s="12">
        <f t="shared" si="31"/>
        <v>105</v>
      </c>
      <c r="B110" s="12">
        <f t="shared" si="39"/>
        <v>4448023242.4226999</v>
      </c>
      <c r="C110" s="12">
        <f t="shared" si="33"/>
        <v>500000</v>
      </c>
      <c r="D110" s="12">
        <f t="shared" si="30"/>
        <v>52500000</v>
      </c>
      <c r="E110" s="12">
        <f t="shared" si="34"/>
        <v>0</v>
      </c>
      <c r="F110" s="12">
        <f t="shared" si="27"/>
        <v>4500523242.4226999</v>
      </c>
      <c r="G110" s="12">
        <f t="shared" si="35"/>
        <v>4556779782.9529839</v>
      </c>
      <c r="H110" s="13"/>
      <c r="I110" s="14">
        <f t="shared" si="32"/>
        <v>105</v>
      </c>
      <c r="J110" s="12">
        <f t="shared" si="36"/>
        <v>0</v>
      </c>
      <c r="K110" s="15">
        <f t="shared" si="28"/>
        <v>0</v>
      </c>
      <c r="L110" s="12">
        <f t="shared" si="37"/>
        <v>3797316.4857941531</v>
      </c>
      <c r="M110" s="12">
        <f t="shared" si="29"/>
        <v>3797316.4857941531</v>
      </c>
      <c r="N110" s="22"/>
      <c r="O110" s="15">
        <f t="shared" si="38"/>
        <v>3797316.4857941531</v>
      </c>
      <c r="P110" s="22"/>
    </row>
    <row r="111" spans="1:16" x14ac:dyDescent="0.25">
      <c r="A111" s="12">
        <f t="shared" si="31"/>
        <v>106</v>
      </c>
      <c r="B111" s="12">
        <f t="shared" si="39"/>
        <v>4556779782.9529839</v>
      </c>
      <c r="C111" s="12">
        <f t="shared" si="33"/>
        <v>500000</v>
      </c>
      <c r="D111" s="12">
        <f t="shared" si="30"/>
        <v>53000000</v>
      </c>
      <c r="E111" s="12">
        <f t="shared" si="34"/>
        <v>0</v>
      </c>
      <c r="F111" s="12">
        <f t="shared" si="27"/>
        <v>4609779782.9529839</v>
      </c>
      <c r="G111" s="12">
        <f t="shared" si="35"/>
        <v>4667402030.2398958</v>
      </c>
      <c r="H111" s="13"/>
      <c r="I111" s="14">
        <f t="shared" si="32"/>
        <v>106</v>
      </c>
      <c r="J111" s="12">
        <f t="shared" si="36"/>
        <v>0</v>
      </c>
      <c r="K111" s="15">
        <f t="shared" si="28"/>
        <v>0</v>
      </c>
      <c r="L111" s="12">
        <f t="shared" si="37"/>
        <v>3889501.6918665799</v>
      </c>
      <c r="M111" s="12">
        <f t="shared" si="29"/>
        <v>3889501.6918665799</v>
      </c>
      <c r="N111" s="22"/>
      <c r="O111" s="15">
        <f t="shared" si="38"/>
        <v>3889501.6918665799</v>
      </c>
      <c r="P111" s="22"/>
    </row>
    <row r="112" spans="1:16" x14ac:dyDescent="0.25">
      <c r="A112" s="12">
        <f t="shared" si="31"/>
        <v>107</v>
      </c>
      <c r="B112" s="12">
        <f t="shared" si="39"/>
        <v>4667402030.2398958</v>
      </c>
      <c r="C112" s="12">
        <f t="shared" si="33"/>
        <v>500000</v>
      </c>
      <c r="D112" s="12">
        <f t="shared" si="30"/>
        <v>53500000</v>
      </c>
      <c r="E112" s="12">
        <f t="shared" si="34"/>
        <v>0</v>
      </c>
      <c r="F112" s="12">
        <f t="shared" si="27"/>
        <v>4720902030.2398958</v>
      </c>
      <c r="G112" s="12">
        <f t="shared" si="35"/>
        <v>4779913305.6178942</v>
      </c>
      <c r="H112" s="13"/>
      <c r="I112" s="14">
        <f t="shared" si="32"/>
        <v>107</v>
      </c>
      <c r="J112" s="12">
        <f t="shared" si="36"/>
        <v>0</v>
      </c>
      <c r="K112" s="15">
        <f t="shared" si="28"/>
        <v>0</v>
      </c>
      <c r="L112" s="12">
        <f t="shared" si="37"/>
        <v>3983261.0880149119</v>
      </c>
      <c r="M112" s="12">
        <f t="shared" si="29"/>
        <v>3983261.0880149119</v>
      </c>
      <c r="N112" s="22"/>
      <c r="O112" s="15">
        <f t="shared" si="38"/>
        <v>3983261.0880149119</v>
      </c>
      <c r="P112" s="22"/>
    </row>
    <row r="113" spans="1:16" x14ac:dyDescent="0.25">
      <c r="A113" s="12">
        <f t="shared" si="31"/>
        <v>108</v>
      </c>
      <c r="B113" s="12">
        <f t="shared" si="39"/>
        <v>4779913305.6178942</v>
      </c>
      <c r="C113" s="12">
        <f t="shared" si="33"/>
        <v>500000</v>
      </c>
      <c r="D113" s="12">
        <f t="shared" si="30"/>
        <v>54000000</v>
      </c>
      <c r="E113" s="12">
        <f t="shared" si="34"/>
        <v>0</v>
      </c>
      <c r="F113" s="12">
        <f t="shared" si="27"/>
        <v>4833913305.6178942</v>
      </c>
      <c r="G113" s="12">
        <f t="shared" si="35"/>
        <v>4894337221.938118</v>
      </c>
      <c r="H113" s="13"/>
      <c r="I113" s="14">
        <f t="shared" si="32"/>
        <v>108</v>
      </c>
      <c r="J113" s="12">
        <f t="shared" si="36"/>
        <v>0</v>
      </c>
      <c r="K113" s="15">
        <f t="shared" si="28"/>
        <v>0</v>
      </c>
      <c r="L113" s="12">
        <f t="shared" si="37"/>
        <v>4078614.3516150988</v>
      </c>
      <c r="M113" s="12">
        <f t="shared" si="29"/>
        <v>4078614.3516150988</v>
      </c>
      <c r="N113" s="22"/>
      <c r="O113" s="15">
        <f t="shared" si="38"/>
        <v>4078614.3516150988</v>
      </c>
      <c r="P113" s="22"/>
    </row>
    <row r="114" spans="1:16" x14ac:dyDescent="0.25">
      <c r="A114" s="12">
        <f t="shared" si="31"/>
        <v>109</v>
      </c>
      <c r="B114" s="12">
        <f t="shared" si="39"/>
        <v>4894337221.938118</v>
      </c>
      <c r="C114" s="12">
        <f t="shared" si="33"/>
        <v>500000</v>
      </c>
      <c r="D114" s="12">
        <f t="shared" si="30"/>
        <v>54500000</v>
      </c>
      <c r="E114" s="12">
        <f t="shared" si="34"/>
        <v>0</v>
      </c>
      <c r="F114" s="12">
        <f t="shared" si="27"/>
        <v>4948837221.938118</v>
      </c>
      <c r="G114" s="12">
        <f t="shared" si="35"/>
        <v>5010697687.2123442</v>
      </c>
      <c r="H114" s="13"/>
      <c r="I114" s="14">
        <f t="shared" si="32"/>
        <v>109</v>
      </c>
      <c r="J114" s="12">
        <f t="shared" si="36"/>
        <v>0</v>
      </c>
      <c r="K114" s="15">
        <f t="shared" si="28"/>
        <v>0</v>
      </c>
      <c r="L114" s="12">
        <f t="shared" si="37"/>
        <v>4175581.4060102869</v>
      </c>
      <c r="M114" s="12">
        <f t="shared" si="29"/>
        <v>4175581.4060102869</v>
      </c>
      <c r="N114" s="21">
        <f>SUM(M114:M125)</f>
        <v>56989053.602802724</v>
      </c>
      <c r="O114" s="15">
        <f t="shared" si="38"/>
        <v>4175581.4060102869</v>
      </c>
      <c r="P114" s="21">
        <f>SUM(O114:O125)</f>
        <v>56989053.602802724</v>
      </c>
    </row>
    <row r="115" spans="1:16" x14ac:dyDescent="0.25">
      <c r="A115" s="12">
        <f t="shared" si="31"/>
        <v>110</v>
      </c>
      <c r="B115" s="12">
        <f t="shared" si="39"/>
        <v>5010697687.2123442</v>
      </c>
      <c r="C115" s="12">
        <f t="shared" si="33"/>
        <v>500000</v>
      </c>
      <c r="D115" s="12">
        <f t="shared" si="30"/>
        <v>55000000</v>
      </c>
      <c r="E115" s="12">
        <f t="shared" si="34"/>
        <v>0</v>
      </c>
      <c r="F115" s="12">
        <f t="shared" si="27"/>
        <v>5065697687.2123442</v>
      </c>
      <c r="G115" s="12">
        <f t="shared" si="35"/>
        <v>5129018908.3024988</v>
      </c>
      <c r="H115" s="13"/>
      <c r="I115" s="14">
        <f t="shared" si="32"/>
        <v>110</v>
      </c>
      <c r="J115" s="12">
        <f t="shared" si="36"/>
        <v>0</v>
      </c>
      <c r="K115" s="15">
        <f t="shared" si="28"/>
        <v>0</v>
      </c>
      <c r="L115" s="12">
        <f t="shared" si="37"/>
        <v>4274182.4235854158</v>
      </c>
      <c r="M115" s="12">
        <f t="shared" si="29"/>
        <v>4274182.4235854158</v>
      </c>
      <c r="N115" s="22"/>
      <c r="O115" s="15">
        <f t="shared" si="38"/>
        <v>4274182.4235854158</v>
      </c>
      <c r="P115" s="22"/>
    </row>
    <row r="116" spans="1:16" x14ac:dyDescent="0.25">
      <c r="A116" s="12">
        <f t="shared" si="31"/>
        <v>111</v>
      </c>
      <c r="B116" s="12">
        <f t="shared" si="39"/>
        <v>5129018908.3024988</v>
      </c>
      <c r="C116" s="12">
        <f t="shared" si="33"/>
        <v>500000</v>
      </c>
      <c r="D116" s="12">
        <f t="shared" si="30"/>
        <v>55500000</v>
      </c>
      <c r="E116" s="12">
        <f t="shared" si="34"/>
        <v>0</v>
      </c>
      <c r="F116" s="12">
        <f t="shared" si="27"/>
        <v>5184518908.3024988</v>
      </c>
      <c r="G116" s="12">
        <f t="shared" si="35"/>
        <v>5249325394.6562805</v>
      </c>
      <c r="H116" s="13"/>
      <c r="I116" s="14">
        <f t="shared" si="32"/>
        <v>111</v>
      </c>
      <c r="J116" s="12">
        <f t="shared" si="36"/>
        <v>0</v>
      </c>
      <c r="K116" s="15">
        <f t="shared" si="28"/>
        <v>0</v>
      </c>
      <c r="L116" s="12">
        <f t="shared" si="37"/>
        <v>4374437.8288802337</v>
      </c>
      <c r="M116" s="12">
        <f t="shared" si="29"/>
        <v>4374437.8288802337</v>
      </c>
      <c r="N116" s="22"/>
      <c r="O116" s="15">
        <f t="shared" si="38"/>
        <v>4374437.8288802337</v>
      </c>
      <c r="P116" s="22"/>
    </row>
    <row r="117" spans="1:16" x14ac:dyDescent="0.25">
      <c r="A117" s="12">
        <f t="shared" si="31"/>
        <v>112</v>
      </c>
      <c r="B117" s="12">
        <f t="shared" si="39"/>
        <v>5249325394.6562805</v>
      </c>
      <c r="C117" s="12">
        <f t="shared" si="33"/>
        <v>500000</v>
      </c>
      <c r="D117" s="12">
        <f t="shared" si="30"/>
        <v>56000000</v>
      </c>
      <c r="E117" s="12">
        <f t="shared" si="34"/>
        <v>0</v>
      </c>
      <c r="F117" s="12">
        <f t="shared" si="27"/>
        <v>5305325394.6562805</v>
      </c>
      <c r="G117" s="12">
        <f t="shared" si="35"/>
        <v>5371641962.0894842</v>
      </c>
      <c r="H117" s="13"/>
      <c r="I117" s="14">
        <f t="shared" si="32"/>
        <v>112</v>
      </c>
      <c r="J117" s="12">
        <f t="shared" si="36"/>
        <v>0</v>
      </c>
      <c r="K117" s="15">
        <f t="shared" si="28"/>
        <v>0</v>
      </c>
      <c r="L117" s="12">
        <f t="shared" si="37"/>
        <v>4476368.3017412368</v>
      </c>
      <c r="M117" s="12">
        <f t="shared" si="29"/>
        <v>4476368.3017412368</v>
      </c>
      <c r="N117" s="22"/>
      <c r="O117" s="15">
        <f t="shared" si="38"/>
        <v>4476368.3017412368</v>
      </c>
      <c r="P117" s="22"/>
    </row>
    <row r="118" spans="1:16" x14ac:dyDescent="0.25">
      <c r="A118" s="12">
        <f t="shared" si="31"/>
        <v>113</v>
      </c>
      <c r="B118" s="12">
        <f t="shared" si="39"/>
        <v>5371641962.0894842</v>
      </c>
      <c r="C118" s="12">
        <f t="shared" si="33"/>
        <v>500000</v>
      </c>
      <c r="D118" s="12">
        <f t="shared" si="30"/>
        <v>56500000</v>
      </c>
      <c r="E118" s="12">
        <f t="shared" si="34"/>
        <v>0</v>
      </c>
      <c r="F118" s="12">
        <f t="shared" si="27"/>
        <v>5428141962.0894842</v>
      </c>
      <c r="G118" s="12">
        <f t="shared" si="35"/>
        <v>5495993736.6156025</v>
      </c>
      <c r="H118" s="13"/>
      <c r="I118" s="14">
        <f t="shared" si="32"/>
        <v>113</v>
      </c>
      <c r="J118" s="12">
        <f t="shared" si="36"/>
        <v>0</v>
      </c>
      <c r="K118" s="15">
        <f t="shared" si="28"/>
        <v>0</v>
      </c>
      <c r="L118" s="12">
        <f t="shared" si="37"/>
        <v>4579994.7805130025</v>
      </c>
      <c r="M118" s="12">
        <f t="shared" si="29"/>
        <v>4579994.7805130025</v>
      </c>
      <c r="N118" s="22"/>
      <c r="O118" s="15">
        <f t="shared" si="38"/>
        <v>4579994.7805130025</v>
      </c>
      <c r="P118" s="22"/>
    </row>
    <row r="119" spans="1:16" x14ac:dyDescent="0.25">
      <c r="A119" s="12">
        <f t="shared" si="31"/>
        <v>114</v>
      </c>
      <c r="B119" s="12">
        <f t="shared" si="39"/>
        <v>5495993736.6156025</v>
      </c>
      <c r="C119" s="12">
        <f t="shared" si="33"/>
        <v>500000</v>
      </c>
      <c r="D119" s="12">
        <f t="shared" si="30"/>
        <v>57000000</v>
      </c>
      <c r="E119" s="12">
        <f t="shared" si="34"/>
        <v>0</v>
      </c>
      <c r="F119" s="12">
        <f t="shared" si="27"/>
        <v>5552993736.6156025</v>
      </c>
      <c r="G119" s="12">
        <f t="shared" si="35"/>
        <v>5622406158.3232975</v>
      </c>
      <c r="H119" s="13"/>
      <c r="I119" s="14">
        <f t="shared" si="32"/>
        <v>114</v>
      </c>
      <c r="J119" s="12">
        <f t="shared" si="36"/>
        <v>0</v>
      </c>
      <c r="K119" s="15">
        <f t="shared" si="28"/>
        <v>0</v>
      </c>
      <c r="L119" s="12">
        <f t="shared" si="37"/>
        <v>4685338.4652694147</v>
      </c>
      <c r="M119" s="12">
        <f t="shared" si="29"/>
        <v>4685338.4652694147</v>
      </c>
      <c r="N119" s="22"/>
      <c r="O119" s="15">
        <f t="shared" si="38"/>
        <v>4685338.4652694147</v>
      </c>
      <c r="P119" s="22"/>
    </row>
    <row r="120" spans="1:16" x14ac:dyDescent="0.25">
      <c r="A120" s="12">
        <f t="shared" si="31"/>
        <v>115</v>
      </c>
      <c r="B120" s="12">
        <f t="shared" si="39"/>
        <v>5622406158.3232975</v>
      </c>
      <c r="C120" s="12">
        <f t="shared" si="33"/>
        <v>500000</v>
      </c>
      <c r="D120" s="12">
        <f t="shared" si="30"/>
        <v>57500000</v>
      </c>
      <c r="E120" s="12">
        <f t="shared" si="34"/>
        <v>0</v>
      </c>
      <c r="F120" s="12">
        <f t="shared" si="27"/>
        <v>5679906158.3232975</v>
      </c>
      <c r="G120" s="12">
        <f t="shared" si="35"/>
        <v>5750904985.3023386</v>
      </c>
      <c r="H120" s="13"/>
      <c r="I120" s="14">
        <f t="shared" si="32"/>
        <v>115</v>
      </c>
      <c r="J120" s="12">
        <f t="shared" si="36"/>
        <v>0</v>
      </c>
      <c r="K120" s="15">
        <f t="shared" si="28"/>
        <v>0</v>
      </c>
      <c r="L120" s="12">
        <f t="shared" si="37"/>
        <v>4792420.8210852826</v>
      </c>
      <c r="M120" s="12">
        <f t="shared" si="29"/>
        <v>4792420.8210852826</v>
      </c>
      <c r="N120" s="22"/>
      <c r="O120" s="15">
        <f t="shared" si="38"/>
        <v>4792420.8210852826</v>
      </c>
      <c r="P120" s="22"/>
    </row>
    <row r="121" spans="1:16" x14ac:dyDescent="0.25">
      <c r="A121" s="12">
        <f t="shared" si="31"/>
        <v>116</v>
      </c>
      <c r="B121" s="12">
        <f t="shared" si="39"/>
        <v>5750904985.3023386</v>
      </c>
      <c r="C121" s="12">
        <f t="shared" si="33"/>
        <v>500000</v>
      </c>
      <c r="D121" s="12">
        <f t="shared" si="30"/>
        <v>58000000</v>
      </c>
      <c r="E121" s="12">
        <f t="shared" si="34"/>
        <v>0</v>
      </c>
      <c r="F121" s="12">
        <f t="shared" si="27"/>
        <v>5808904985.3023386</v>
      </c>
      <c r="G121" s="12">
        <f t="shared" si="35"/>
        <v>5881516297.618618</v>
      </c>
      <c r="H121" s="13"/>
      <c r="I121" s="14">
        <f t="shared" si="32"/>
        <v>116</v>
      </c>
      <c r="J121" s="12">
        <f t="shared" si="36"/>
        <v>0</v>
      </c>
      <c r="K121" s="15">
        <f t="shared" si="28"/>
        <v>0</v>
      </c>
      <c r="L121" s="12">
        <f t="shared" si="37"/>
        <v>4901263.5813488485</v>
      </c>
      <c r="M121" s="12">
        <f t="shared" si="29"/>
        <v>4901263.5813488485</v>
      </c>
      <c r="N121" s="22"/>
      <c r="O121" s="15">
        <f t="shared" si="38"/>
        <v>4901263.5813488485</v>
      </c>
      <c r="P121" s="22"/>
    </row>
    <row r="122" spans="1:16" x14ac:dyDescent="0.25">
      <c r="A122" s="12">
        <f t="shared" si="31"/>
        <v>117</v>
      </c>
      <c r="B122" s="12">
        <f t="shared" si="39"/>
        <v>5881516297.618618</v>
      </c>
      <c r="C122" s="12">
        <f t="shared" si="33"/>
        <v>500000</v>
      </c>
      <c r="D122" s="12">
        <f t="shared" si="30"/>
        <v>58500000</v>
      </c>
      <c r="E122" s="12">
        <f t="shared" si="34"/>
        <v>0</v>
      </c>
      <c r="F122" s="12">
        <f t="shared" si="27"/>
        <v>5940016297.618618</v>
      </c>
      <c r="G122" s="12">
        <f t="shared" si="35"/>
        <v>6014266501.338851</v>
      </c>
      <c r="H122" s="13"/>
      <c r="I122" s="14">
        <f t="shared" si="32"/>
        <v>117</v>
      </c>
      <c r="J122" s="12">
        <f t="shared" si="36"/>
        <v>0</v>
      </c>
      <c r="K122" s="15">
        <f t="shared" si="28"/>
        <v>0</v>
      </c>
      <c r="L122" s="12">
        <f t="shared" si="37"/>
        <v>5011888.7511157095</v>
      </c>
      <c r="M122" s="12">
        <f t="shared" si="29"/>
        <v>5011888.7511157095</v>
      </c>
      <c r="N122" s="22"/>
      <c r="O122" s="15">
        <f t="shared" si="38"/>
        <v>5011888.7511157095</v>
      </c>
      <c r="P122" s="22"/>
    </row>
    <row r="123" spans="1:16" x14ac:dyDescent="0.25">
      <c r="A123" s="12">
        <f t="shared" si="31"/>
        <v>118</v>
      </c>
      <c r="B123" s="12">
        <f t="shared" si="39"/>
        <v>6014266501.338851</v>
      </c>
      <c r="C123" s="12">
        <f t="shared" si="33"/>
        <v>500000</v>
      </c>
      <c r="D123" s="12">
        <f t="shared" si="30"/>
        <v>59000000</v>
      </c>
      <c r="E123" s="12">
        <f t="shared" si="34"/>
        <v>0</v>
      </c>
      <c r="F123" s="12">
        <f t="shared" si="27"/>
        <v>6073266501.338851</v>
      </c>
      <c r="G123" s="12">
        <f t="shared" si="35"/>
        <v>6149182332.605587</v>
      </c>
      <c r="H123" s="13"/>
      <c r="I123" s="14">
        <f t="shared" si="32"/>
        <v>118</v>
      </c>
      <c r="J123" s="12">
        <f t="shared" si="36"/>
        <v>0</v>
      </c>
      <c r="K123" s="15">
        <f t="shared" si="28"/>
        <v>0</v>
      </c>
      <c r="L123" s="12">
        <f t="shared" si="37"/>
        <v>5124318.6105046561</v>
      </c>
      <c r="M123" s="12">
        <f t="shared" si="29"/>
        <v>5124318.6105046561</v>
      </c>
      <c r="N123" s="22"/>
      <c r="O123" s="15">
        <f t="shared" si="38"/>
        <v>5124318.6105046561</v>
      </c>
      <c r="P123" s="22"/>
    </row>
    <row r="124" spans="1:16" x14ac:dyDescent="0.25">
      <c r="A124" s="12">
        <f t="shared" si="31"/>
        <v>119</v>
      </c>
      <c r="B124" s="12">
        <f t="shared" si="39"/>
        <v>6149182332.605587</v>
      </c>
      <c r="C124" s="12">
        <f t="shared" si="33"/>
        <v>500000</v>
      </c>
      <c r="D124" s="12">
        <f t="shared" si="30"/>
        <v>59500000</v>
      </c>
      <c r="E124" s="12">
        <f t="shared" si="34"/>
        <v>0</v>
      </c>
      <c r="F124" s="12">
        <f t="shared" si="27"/>
        <v>6208682332.605587</v>
      </c>
      <c r="G124" s="12">
        <f t="shared" si="35"/>
        <v>6286290861.7631569</v>
      </c>
      <c r="H124" s="13"/>
      <c r="I124" s="14">
        <f t="shared" si="32"/>
        <v>119</v>
      </c>
      <c r="J124" s="12">
        <f t="shared" si="36"/>
        <v>0</v>
      </c>
      <c r="K124" s="15">
        <f t="shared" si="28"/>
        <v>0</v>
      </c>
      <c r="L124" s="12">
        <f t="shared" si="37"/>
        <v>5238575.7181359641</v>
      </c>
      <c r="M124" s="12">
        <f t="shared" si="29"/>
        <v>5238575.7181359641</v>
      </c>
      <c r="N124" s="22"/>
      <c r="O124" s="15">
        <f t="shared" si="38"/>
        <v>5238575.7181359641</v>
      </c>
      <c r="P124" s="22"/>
    </row>
    <row r="125" spans="1:16" x14ac:dyDescent="0.25">
      <c r="A125" s="12">
        <f t="shared" si="31"/>
        <v>120</v>
      </c>
      <c r="B125" s="12">
        <f t="shared" si="39"/>
        <v>6286290861.7631569</v>
      </c>
      <c r="C125" s="12">
        <f t="shared" si="33"/>
        <v>500000</v>
      </c>
      <c r="D125" s="12">
        <f t="shared" si="30"/>
        <v>60000000</v>
      </c>
      <c r="E125" s="12">
        <f t="shared" si="34"/>
        <v>0</v>
      </c>
      <c r="F125" s="12">
        <f t="shared" si="27"/>
        <v>6346290861.7631569</v>
      </c>
      <c r="G125" s="12">
        <f t="shared" si="35"/>
        <v>6425619497.5351963</v>
      </c>
      <c r="H125" s="13"/>
      <c r="I125" s="14">
        <f t="shared" si="32"/>
        <v>120</v>
      </c>
      <c r="J125" s="12">
        <f t="shared" si="36"/>
        <v>0</v>
      </c>
      <c r="K125" s="15">
        <f t="shared" si="28"/>
        <v>0</v>
      </c>
      <c r="L125" s="12">
        <f t="shared" si="37"/>
        <v>5354682.9146126639</v>
      </c>
      <c r="M125" s="12">
        <f t="shared" si="29"/>
        <v>5354682.9146126639</v>
      </c>
      <c r="N125" s="22"/>
      <c r="O125" s="15">
        <f t="shared" si="38"/>
        <v>5354682.9146126639</v>
      </c>
      <c r="P125" s="22"/>
    </row>
    <row r="126" spans="1:16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</sheetData>
  <sheetProtection algorithmName="SHA-512" hashValue="bkRwpkSlnVCfva1xUUyaWXbUVMvhciMCVEkxn0XRRKijfZQKMno79OqXwTw8xn5/xJswxlLSaabpyeljKxw31g==" saltValue="duoCAWs/KTiDG8CjccYFOQ==" spinCount="100000" sheet="1" objects="1" scenarios="1"/>
  <mergeCells count="23">
    <mergeCell ref="N90:N101"/>
    <mergeCell ref="N102:N113"/>
    <mergeCell ref="N114:N125"/>
    <mergeCell ref="P6:P17"/>
    <mergeCell ref="P18:P29"/>
    <mergeCell ref="P30:P41"/>
    <mergeCell ref="P42:P53"/>
    <mergeCell ref="P54:P65"/>
    <mergeCell ref="P66:P77"/>
    <mergeCell ref="P78:P89"/>
    <mergeCell ref="P90:P101"/>
    <mergeCell ref="P102:P113"/>
    <mergeCell ref="P114:P125"/>
    <mergeCell ref="N30:N41"/>
    <mergeCell ref="N42:N53"/>
    <mergeCell ref="N54:N65"/>
    <mergeCell ref="N66:N77"/>
    <mergeCell ref="N78:N89"/>
    <mergeCell ref="A1:B1"/>
    <mergeCell ref="A4:G4"/>
    <mergeCell ref="N6:N17"/>
    <mergeCell ref="N18:N29"/>
    <mergeCell ref="I4:P4"/>
  </mergeCells>
  <pageMargins left="0.7" right="0.7" top="0.75" bottom="0.75" header="0.3" footer="0.3"/>
  <pageSetup paperSize="9" orientation="portrait" r:id="rId1"/>
  <ignoredErrors>
    <ignoredError sqref="O6 O18 O30 O42 O54 O66 O78 O90 O102 O1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7"/>
  <sheetViews>
    <sheetView workbookViewId="0">
      <selection activeCell="B11" sqref="B11"/>
    </sheetView>
  </sheetViews>
  <sheetFormatPr defaultRowHeight="15" x14ac:dyDescent="0.25"/>
  <cols>
    <col min="1" max="2" width="9.140625" style="16"/>
    <col min="3" max="3" width="21.42578125" style="16" bestFit="1" customWidth="1"/>
    <col min="4" max="4" width="13.28515625" style="16" bestFit="1" customWidth="1"/>
    <col min="5" max="5" width="17.85546875" style="16" bestFit="1" customWidth="1"/>
    <col min="6" max="16384" width="9.140625" style="16"/>
  </cols>
  <sheetData>
    <row r="2" spans="3:5" ht="36" x14ac:dyDescent="0.55000000000000004">
      <c r="C2" s="17" t="s">
        <v>30</v>
      </c>
      <c r="D2" s="17" t="s">
        <v>3</v>
      </c>
      <c r="E2" s="17" t="s">
        <v>24</v>
      </c>
    </row>
    <row r="3" spans="3:5" ht="36" x14ac:dyDescent="0.55000000000000004">
      <c r="C3" s="17" t="s">
        <v>19</v>
      </c>
      <c r="D3" s="17" t="s">
        <v>25</v>
      </c>
      <c r="E3" s="18">
        <v>0.8</v>
      </c>
    </row>
    <row r="4" spans="3:5" ht="36" x14ac:dyDescent="0.25">
      <c r="C4" s="19" t="s">
        <v>20</v>
      </c>
      <c r="D4" s="19" t="s">
        <v>29</v>
      </c>
      <c r="E4" s="20">
        <v>0.75</v>
      </c>
    </row>
    <row r="5" spans="3:5" ht="36" x14ac:dyDescent="0.55000000000000004">
      <c r="C5" s="17" t="s">
        <v>21</v>
      </c>
      <c r="D5" s="17" t="s">
        <v>28</v>
      </c>
      <c r="E5" s="18">
        <v>0.7</v>
      </c>
    </row>
    <row r="6" spans="3:5" ht="36" x14ac:dyDescent="0.55000000000000004">
      <c r="C6" s="17" t="s">
        <v>22</v>
      </c>
      <c r="D6" s="17" t="s">
        <v>27</v>
      </c>
      <c r="E6" s="18">
        <v>0.65</v>
      </c>
    </row>
    <row r="7" spans="3:5" ht="36" x14ac:dyDescent="0.55000000000000004">
      <c r="C7" s="17" t="s">
        <v>23</v>
      </c>
      <c r="D7" s="17" t="s">
        <v>26</v>
      </c>
      <c r="E7" s="18">
        <v>0.6</v>
      </c>
    </row>
  </sheetData>
  <sheetProtection algorithmName="SHA-512" hashValue="rYsIRHGkSuqvwNVJYKUpIlYm8pjL06NTBRetEXmdUUAuMUFeBbSP0ylUlm7IJ6i3VVLN4J6/uFLD5sNy02AZoQ==" saltValue="qZMrtbFNrJkmz/lwaE8wG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</vt:lpstr>
      <vt:lpstr>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2021-10-13T10:19:06Z</dcterms:modified>
</cp:coreProperties>
</file>